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slicers/slicer1.xml" ContentType="application/vnd.ms-excel.slicer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comments2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-infineo\donnees\9 - Sage BI Reporting\Documentation Portail SBR\FRP 1000\Etats Standard\Comptabilité\NON LIVRES\"/>
    </mc:Choice>
  </mc:AlternateContent>
  <xr:revisionPtr revIDLastSave="0" documentId="13_ncr:1_{B12FCDF6-F677-4931-8712-64FAE433E46A}" xr6:coauthVersionLast="47" xr6:coauthVersionMax="47" xr10:uidLastSave="{00000000-0000-0000-0000-000000000000}"/>
  <bookViews>
    <workbookView xWindow="-120" yWindow="-120" windowWidth="29040" windowHeight="15840" xr2:uid="{3591F5CF-B71C-446A-90CB-03B65139AF85}"/>
  </bookViews>
  <sheets>
    <sheet name="Prise en Main" sheetId="4" r:id="rId1"/>
    <sheet name="Suivi des échéances" sheetId="1" r:id="rId2"/>
    <sheet name="Suivi des réglements" sheetId="3" r:id="rId3"/>
  </sheets>
  <definedNames>
    <definedName name="HTML_CodePage" hidden="1">1252</definedName>
    <definedName name="HTML_Control" localSheetId="0" hidden="1">{"'Soldes de Gestion'!$C$10:$F$30"}</definedName>
    <definedName name="HTML_Control" hidden="1">{"'Soldes de Gestion'!$C$10:$F$30"}</definedName>
    <definedName name="HTML_Description" hidden="1">""</definedName>
    <definedName name="HTML_Email" hidden="1">""</definedName>
    <definedName name="HTML_Header" hidden="1">"Les chiffres significatifs"</definedName>
    <definedName name="HTML_LastUpdate" hidden="1">"17/12/98"</definedName>
    <definedName name="HTML_LineAfter" hidden="1">FALSE</definedName>
    <definedName name="HTML_LineBefore" hidden="1">FALSE</definedName>
    <definedName name="HTML_Name" hidden="1">"Synex System France"</definedName>
    <definedName name="HTML_OBDlg2" hidden="1">TRUE</definedName>
    <definedName name="HTML_OBDlg4" hidden="1">TRUE</definedName>
    <definedName name="HTML_OS" hidden="1">0</definedName>
    <definedName name="HTML_PathFile" hidden="1">"C:\Mes Documents\Web\site\monHTML.htm"</definedName>
    <definedName name="HTML_Title" hidden="1">"Les chiffres du mois de Janvier"</definedName>
    <definedName name="k">#REF!</definedName>
    <definedName name="Segment_Lettrage___Statut">#N/A</definedName>
    <definedName name="Segment_Mode_Réglement___Libellé">#N/A</definedName>
    <definedName name="Segment_Tiers___Libellé">#N/A</definedName>
  </definedNames>
  <calcPr calcId="181029"/>
  <pivotCaches>
    <pivotCache cacheId="0" r:id="rId4"/>
  </pivotCaches>
  <extLst>
    <ext xmlns:x14="http://schemas.microsoft.com/office/spreadsheetml/2009/9/main" uri="{79F54976-1DA5-4618-B147-4CDE4B953A38}">
      <x14:workbookPr/>
    </ext>
    <ext xmlns:x15="http://schemas.microsoft.com/office/spreadsheetml/2010/11/main" uri="{46BE6895-7355-4a93-B00E-2C351335B9C9}">
      <x15:slicerCaches xmlns:x14="http://schemas.microsoft.com/office/spreadsheetml/2009/9/main">
        <x14:slicerCache r:id="rId5"/>
        <x14:slicerCache r:id="rId6"/>
        <x14:slicerCache r:id="rId7"/>
      </x15:slicerCaches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14" i="3" l="1"/>
  <c r="P14" i="3"/>
  <c r="O15" i="3"/>
  <c r="P15" i="3"/>
  <c r="O16" i="3"/>
  <c r="P16" i="3"/>
  <c r="O17" i="3"/>
  <c r="P17" i="3"/>
  <c r="O18" i="3"/>
  <c r="P18" i="3"/>
  <c r="O19" i="3"/>
  <c r="P19" i="3"/>
  <c r="O20" i="3"/>
  <c r="P20" i="3"/>
  <c r="O21" i="3"/>
  <c r="P21" i="3"/>
  <c r="O22" i="3"/>
  <c r="P22" i="3"/>
  <c r="O23" i="3"/>
  <c r="P23" i="3"/>
  <c r="O24" i="3"/>
  <c r="P24" i="3"/>
  <c r="O25" i="3"/>
  <c r="P25" i="3"/>
  <c r="I25" i="3"/>
  <c r="C12" i="3"/>
  <c r="C8" i="3"/>
  <c r="E12" i="1"/>
  <c r="I5" i="3" l="1"/>
  <c r="I4" i="3"/>
  <c r="K25" i="1"/>
  <c r="T2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Anthony TARLE</author>
  </authors>
  <commentList>
    <comment ref="E12" authorId="0" shapeId="0" xr:uid="{9D77CD16-8411-452E-B0F7-33292A5E3B8C}">
      <text>
        <r>
          <rPr>
            <b/>
            <sz val="9"/>
            <color indexed="81"/>
            <rFont val="Tahoma"/>
            <charset val="1"/>
          </rPr>
          <t>Assistant Liste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Anthony TARLE</author>
  </authors>
  <commentList>
    <comment ref="C8" authorId="0" shapeId="0" xr:uid="{118BC40D-6F12-49C1-A558-9EE36D89049E}">
      <text>
        <r>
          <rPr>
            <b/>
            <sz val="9"/>
            <color indexed="81"/>
            <rFont val="Tahoma"/>
            <family val="2"/>
          </rPr>
          <t>Assistant Filtre</t>
        </r>
      </text>
    </comment>
    <comment ref="C12" authorId="0" shapeId="0" xr:uid="{85B999E0-9ED0-4B93-AE23-A570B2629DEB}">
      <text>
        <r>
          <rPr>
            <b/>
            <sz val="9"/>
            <color indexed="81"/>
            <rFont val="Tahoma"/>
            <charset val="1"/>
          </rPr>
          <t>Assistant Liste</t>
        </r>
      </text>
    </comment>
  </commentList>
</comments>
</file>

<file path=xl/sharedStrings.xml><?xml version="1.0" encoding="utf-8"?>
<sst xmlns="http://schemas.openxmlformats.org/spreadsheetml/2006/main" count="308" uniqueCount="98">
  <si>
    <t>Dossier</t>
  </si>
  <si>
    <t>Société</t>
  </si>
  <si>
    <t>Approche</t>
  </si>
  <si>
    <t>Période</t>
  </si>
  <si>
    <t>NAT</t>
  </si>
  <si>
    <t>Pièce - Numéro</t>
  </si>
  <si>
    <t>Pièce - Libellé</t>
  </si>
  <si>
    <t>Solde Tenue de Compte</t>
  </si>
  <si>
    <t>Rglt - Pièce Numéro</t>
  </si>
  <si>
    <t>Rglt - Pièce Libellé</t>
  </si>
  <si>
    <t>Rglt - Pièce Type Code</t>
  </si>
  <si>
    <t>Rglt - Pièce Type Libellé</t>
  </si>
  <si>
    <t>Rglt - Pièce Type Echéance</t>
  </si>
  <si>
    <t>Total</t>
  </si>
  <si>
    <t>*</t>
  </si>
  <si>
    <t>Réglement</t>
  </si>
  <si>
    <t>Facture</t>
  </si>
  <si>
    <t>Compte Général - Code</t>
  </si>
  <si>
    <t>412010</t>
  </si>
  <si>
    <t>Lettrage - Statut</t>
  </si>
  <si>
    <t>Lettrage - Lettre</t>
  </si>
  <si>
    <t>Lettrage total</t>
  </si>
  <si>
    <t>Ecriture Auxiliaire - Date Echéance</t>
  </si>
  <si>
    <t>Tiers - Code</t>
  </si>
  <si>
    <t>Société - Libellé</t>
  </si>
  <si>
    <t>Tiers - Libellé</t>
  </si>
  <si>
    <t>Pièce - Type Echéance</t>
  </si>
  <si>
    <t>Type Échéance</t>
  </si>
  <si>
    <t>Lettrage - Date</t>
  </si>
  <si>
    <t>Suivi des factures et de leur pièce de règlement</t>
  </si>
  <si>
    <t>Chèques</t>
  </si>
  <si>
    <t>Virements</t>
  </si>
  <si>
    <t>Mode Réglement - Libellé</t>
  </si>
  <si>
    <t>Compte Général</t>
  </si>
  <si>
    <t>&lt;&gt;!</t>
  </si>
  <si>
    <t>Ecriture Générale - Date</t>
  </si>
  <si>
    <t>Client</t>
  </si>
  <si>
    <t>Tiers - Rôle</t>
  </si>
  <si>
    <t>Période - Pièce</t>
  </si>
  <si>
    <t>Ecart moyen sur l'échéance (Nb jours)</t>
  </si>
  <si>
    <t>Ecart moyen sur la pièce (Nb jours)</t>
  </si>
  <si>
    <t>Réglements</t>
  </si>
  <si>
    <t>Étiquettes de lignes</t>
  </si>
  <si>
    <t>Total général</t>
  </si>
  <si>
    <t>Suivi des délais de réglements</t>
  </si>
  <si>
    <t>Ecart sur échéance</t>
  </si>
  <si>
    <t>Ecart sur pièce</t>
  </si>
  <si>
    <t>Moyenne de Ecart sur échéance</t>
  </si>
  <si>
    <t>Moyenne de Ecart sur pièce</t>
  </si>
  <si>
    <t>2022*</t>
  </si>
  <si>
    <t>GXKUB76MUUJ</t>
  </si>
  <si>
    <t>7002205-000001</t>
  </si>
  <si>
    <t>LCR ACCEPTEE</t>
  </si>
  <si>
    <t>0102207-000001</t>
  </si>
  <si>
    <t>ENC</t>
  </si>
  <si>
    <t>Encaissement</t>
  </si>
  <si>
    <t>JIKV</t>
  </si>
  <si>
    <t>0102205-000002</t>
  </si>
  <si>
    <t>JIKU</t>
  </si>
  <si>
    <t>7002206-000001</t>
  </si>
  <si>
    <t>TEST PHE 1</t>
  </si>
  <si>
    <t>0702206-000001</t>
  </si>
  <si>
    <t>JIKW</t>
  </si>
  <si>
    <t>7002206-000002</t>
  </si>
  <si>
    <t>TEST PHE 2</t>
  </si>
  <si>
    <t>0702207-000001</t>
  </si>
  <si>
    <t>JIKX</t>
  </si>
  <si>
    <t>0702208-000001</t>
  </si>
  <si>
    <t>JIKY</t>
  </si>
  <si>
    <t>7002206-000003</t>
  </si>
  <si>
    <t>TEST PHE 3</t>
  </si>
  <si>
    <t>0702207-000002</t>
  </si>
  <si>
    <t>JIKZ</t>
  </si>
  <si>
    <t>7002206-000004</t>
  </si>
  <si>
    <t>TEST PHE 6</t>
  </si>
  <si>
    <t>0702206-000002</t>
  </si>
  <si>
    <t>JILC</t>
  </si>
  <si>
    <t>JILD</t>
  </si>
  <si>
    <t>7002206-000005</t>
  </si>
  <si>
    <t>TEST PHE 4</t>
  </si>
  <si>
    <t>0702206-000003</t>
  </si>
  <si>
    <t>JILE</t>
  </si>
  <si>
    <t>7002206-000006</t>
  </si>
  <si>
    <t>TEST PHE 5</t>
  </si>
  <si>
    <t>0702207-000003</t>
  </si>
  <si>
    <t>JILA</t>
  </si>
  <si>
    <t>0702208-000002</t>
  </si>
  <si>
    <t>JILB</t>
  </si>
  <si>
    <t>33911</t>
  </si>
  <si>
    <t>ST_SBR_V10</t>
  </si>
  <si>
    <t>SBR</t>
  </si>
  <si>
    <t>TEST PHE 0</t>
  </si>
  <si>
    <t>DECOUVREZ SAGE BI REPORTING</t>
  </si>
  <si>
    <t>CONNECTEZ VOUS A SAGE BI REPORTING</t>
  </si>
  <si>
    <r>
      <t>C</t>
    </r>
    <r>
      <rPr>
        <sz val="16"/>
        <color theme="1"/>
        <rFont val="Century Gothic"/>
        <family val="2"/>
      </rPr>
      <t>HANGER LES CRITERES DE SELECTION OU ACTUALISER LES DIFFERENTES FEUILLES</t>
    </r>
  </si>
  <si>
    <r>
      <t>A</t>
    </r>
    <r>
      <rPr>
        <sz val="16"/>
        <color theme="1"/>
        <rFont val="Century Gothic"/>
        <family val="2"/>
      </rPr>
      <t>NALYSER LE RESULTAT</t>
    </r>
  </si>
  <si>
    <t>Sage BI Reporting s’adapte à toutes vos demandes pour vos tableaux de bord récurrents ou vos analyses ponctuelles.
 Les analyses, effectuées instantanément peuvent ensuite être réactualisées, justifiées et présentées selon différentes vues et caractères.</t>
  </si>
  <si>
    <t>Attention : cet état sollicite des nouveautés v10 de la ligne 1000 Comptabilité. Assurez-vous que vous ayez bien déployé des bases en version 10 à minima et que votre connecteur Sage FRP1000 Comptabilité soit à jour (v5.4.10.0 de votre outil SBR déploiement minimum)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</si>
</sst>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18"/>
      <color theme="0"/>
      <name val="Calibri"/>
      <family val="2"/>
      <scheme val="minor"/>
    </font>
    <font>
      <b/>
      <sz val="48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color indexed="81"/>
      <name val="Tahoma"/>
      <charset val="1"/>
    </font>
    <font>
      <sz val="22"/>
      <color theme="0"/>
      <name val="Segoe UI"/>
      <family val="2"/>
    </font>
    <font>
      <sz val="20"/>
      <color theme="0"/>
      <name val="Century Gothic"/>
      <family val="2"/>
    </font>
    <font>
      <sz val="16"/>
      <color theme="1"/>
      <name val="Segoe UI"/>
      <family val="2"/>
    </font>
    <font>
      <sz val="16"/>
      <color theme="1"/>
      <name val="Century Gothic"/>
      <family val="2"/>
    </font>
    <font>
      <sz val="18"/>
      <color theme="0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rgb="FF3C424E"/>
        <bgColor indexed="64"/>
      </patternFill>
    </fill>
    <fill>
      <patternFill patternType="solid">
        <fgColor rgb="FF255BC7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30">
    <xf numFmtId="0" fontId="0" fillId="0" borderId="0" xfId="0"/>
    <xf numFmtId="49" fontId="0" fillId="0" borderId="0" xfId="0" applyNumberFormat="1"/>
    <xf numFmtId="4" fontId="0" fillId="0" borderId="0" xfId="0" applyNumberFormat="1"/>
    <xf numFmtId="14" fontId="0" fillId="0" borderId="0" xfId="0" applyNumberFormat="1"/>
    <xf numFmtId="0" fontId="2" fillId="2" borderId="1" xfId="0" applyFont="1" applyFill="1" applyBorder="1"/>
    <xf numFmtId="49" fontId="4" fillId="0" borderId="0" xfId="0" applyNumberFormat="1" applyFont="1"/>
    <xf numFmtId="0" fontId="5" fillId="0" borderId="0" xfId="0" applyFont="1"/>
    <xf numFmtId="0" fontId="7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0" fillId="0" borderId="0" xfId="0" pivotButton="1"/>
    <xf numFmtId="0" fontId="0" fillId="0" borderId="0" xfId="0" applyNumberFormat="1"/>
    <xf numFmtId="0" fontId="0" fillId="0" borderId="0" xfId="0" applyAlignment="1">
      <alignment horizontal="left"/>
    </xf>
    <xf numFmtId="14" fontId="0" fillId="0" borderId="0" xfId="0" applyNumberFormat="1"/>
    <xf numFmtId="0" fontId="9" fillId="0" borderId="0" xfId="0" applyFont="1" applyAlignment="1">
      <alignment vertical="center"/>
    </xf>
    <xf numFmtId="0" fontId="9" fillId="0" borderId="2" xfId="0" applyFont="1" applyBorder="1" applyAlignment="1">
      <alignment vertical="center"/>
    </xf>
    <xf numFmtId="49" fontId="14" fillId="3" borderId="0" xfId="1" applyNumberFormat="1" applyFont="1" applyFill="1"/>
    <xf numFmtId="0" fontId="10" fillId="3" borderId="0" xfId="1" applyFill="1"/>
    <xf numFmtId="0" fontId="10" fillId="0" borderId="0" xfId="1"/>
    <xf numFmtId="0" fontId="15" fillId="0" borderId="0" xfId="1" applyFont="1" applyAlignment="1">
      <alignment horizontal="left" indent="2"/>
    </xf>
    <xf numFmtId="0" fontId="16" fillId="0" borderId="0" xfId="1" applyFont="1" applyAlignment="1">
      <alignment horizontal="left" indent="2"/>
    </xf>
    <xf numFmtId="0" fontId="10" fillId="4" borderId="0" xfId="1" applyFill="1"/>
    <xf numFmtId="0" fontId="11" fillId="3" borderId="0" xfId="1" applyFont="1" applyFill="1"/>
    <xf numFmtId="49" fontId="14" fillId="3" borderId="0" xfId="1" quotePrefix="1" applyNumberFormat="1" applyFont="1" applyFill="1" applyAlignment="1">
      <alignment horizontal="center"/>
    </xf>
    <xf numFmtId="49" fontId="14" fillId="3" borderId="0" xfId="1" applyNumberFormat="1" applyFont="1" applyFill="1" applyAlignment="1">
      <alignment horizontal="center"/>
    </xf>
    <xf numFmtId="0" fontId="17" fillId="4" borderId="0" xfId="1" applyFont="1" applyFill="1" applyAlignment="1">
      <alignment horizontal="center" vertical="center" wrapText="1"/>
    </xf>
    <xf numFmtId="0" fontId="13" fillId="3" borderId="0" xfId="1" applyFont="1" applyFill="1" applyAlignment="1">
      <alignment horizontal="left" vertical="center" indent="2"/>
    </xf>
    <xf numFmtId="0" fontId="14" fillId="3" borderId="0" xfId="1" applyFont="1" applyFill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3" fillId="2" borderId="0" xfId="0" applyFont="1" applyFill="1" applyBorder="1" applyAlignment="1">
      <alignment horizontal="center"/>
    </xf>
  </cellXfs>
  <cellStyles count="2">
    <cellStyle name="Normal" xfId="0" builtinId="0"/>
    <cellStyle name="Normal 3" xfId="1" xr:uid="{9ABD2497-3D2E-4ACE-9004-5E0543BBA3A3}"/>
  </cellStyles>
  <dxfs count="33">
    <dxf>
      <numFmt numFmtId="0" formatCode="General"/>
    </dxf>
    <dxf>
      <numFmt numFmtId="0" formatCode="General"/>
    </dxf>
    <dxf>
      <numFmt numFmtId="19" formatCode="dd/mm/yyyy"/>
    </dxf>
    <dxf>
      <numFmt numFmtId="19" formatCode="dd/mm/yyyy"/>
    </dxf>
    <dxf>
      <numFmt numFmtId="19" formatCode="dd/mm/yyyy"/>
    </dxf>
    <dxf>
      <numFmt numFmtId="30" formatCode="@"/>
    </dxf>
    <dxf>
      <numFmt numFmtId="30" formatCode="@"/>
    </dxf>
    <dxf>
      <numFmt numFmtId="4" formatCode="#,##0.00"/>
    </dxf>
    <dxf>
      <numFmt numFmtId="4" formatCode="#,##0.00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19" formatCode="dd/mm/yyyy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4" formatCode="#,##0.00"/>
    </dxf>
    <dxf>
      <numFmt numFmtId="30" formatCode="@"/>
    </dxf>
    <dxf>
      <numFmt numFmtId="4" formatCode="#,##0.00"/>
    </dxf>
    <dxf>
      <numFmt numFmtId="4" formatCode="#,##0.00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microsoft.com/office/2007/relationships/slicerCache" Target="slicerCaches/slicerCache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2.xml"/><Relationship Id="rId11" Type="http://schemas.openxmlformats.org/officeDocument/2006/relationships/calcChain" Target="calcChain.xml"/><Relationship Id="rId5" Type="http://schemas.microsoft.com/office/2007/relationships/slicerCache" Target="slicerCaches/slicerCache1.xml"/><Relationship Id="rId10" Type="http://schemas.openxmlformats.org/officeDocument/2006/relationships/sharedStrings" Target="sharedStrings.xml"/><Relationship Id="rId4" Type="http://schemas.openxmlformats.org/officeDocument/2006/relationships/pivotCacheDefinition" Target="pivotCache/pivotCacheDefinition1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[SBR_FRP1000_suivipiecesreglements.xlsx]Suivi des réglements!Tableau croisé dynamique3</c:name>
    <c:fmtId val="0"/>
  </c:pivotSource>
  <c:chart>
    <c:autoTitleDeleted val="0"/>
    <c:pivotFmts>
      <c:pivotFmt>
        <c:idx val="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'Suivi des réglements'!$AE$18</c:f>
              <c:strCache>
                <c:ptCount val="1"/>
                <c:pt idx="0">
                  <c:v>Moyenne de Ecart sur échéance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strRef>
              <c:f>'Suivi des réglements'!$AD$19:$AD$20</c:f>
              <c:strCache>
                <c:ptCount val="1"/>
                <c:pt idx="0">
                  <c:v>GXKUB76MUUJ</c:v>
                </c:pt>
              </c:strCache>
            </c:strRef>
          </c:cat>
          <c:val>
            <c:numRef>
              <c:f>'Suivi des réglements'!$AE$19:$AE$20</c:f>
              <c:numCache>
                <c:formatCode>General</c:formatCode>
                <c:ptCount val="1"/>
                <c:pt idx="0">
                  <c:v>-12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14B-4D81-A8D6-64EFE1CDE61A}"/>
            </c:ext>
          </c:extLst>
        </c:ser>
        <c:ser>
          <c:idx val="1"/>
          <c:order val="1"/>
          <c:tx>
            <c:strRef>
              <c:f>'Suivi des réglements'!$AF$18</c:f>
              <c:strCache>
                <c:ptCount val="1"/>
                <c:pt idx="0">
                  <c:v>Moyenne de Ecart sur pièce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strRef>
              <c:f>'Suivi des réglements'!$AD$19:$AD$20</c:f>
              <c:strCache>
                <c:ptCount val="1"/>
                <c:pt idx="0">
                  <c:v>GXKUB76MUUJ</c:v>
                </c:pt>
              </c:strCache>
            </c:strRef>
          </c:cat>
          <c:val>
            <c:numRef>
              <c:f>'Suivi des réglements'!$AF$19:$AF$20</c:f>
              <c:numCache>
                <c:formatCode>General</c:formatCode>
                <c:ptCount val="1"/>
                <c:pt idx="0">
                  <c:v>40.545454545454547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4B-4D81-A8D6-64EFE1CDE6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551941728"/>
        <c:axId val="551942056"/>
      </c:barChart>
      <c:catAx>
        <c:axId val="551941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51942056"/>
        <c:crosses val="autoZero"/>
        <c:auto val="1"/>
        <c:lblAlgn val="ctr"/>
        <c:lblOffset val="100"/>
        <c:noMultiLvlLbl val="0"/>
      </c:catAx>
      <c:valAx>
        <c:axId val="551942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51941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682743</xdr:colOff>
      <xdr:row>3</xdr:row>
      <xdr:rowOff>9523</xdr:rowOff>
    </xdr:from>
    <xdr:to>
      <xdr:col>1</xdr:col>
      <xdr:colOff>0</xdr:colOff>
      <xdr:row>21</xdr:row>
      <xdr:rowOff>9524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27EB0169-ECCC-49EE-AA2F-57CE732FDF19}"/>
            </a:ext>
          </a:extLst>
        </xdr:cNvPr>
        <xdr:cNvSpPr/>
      </xdr:nvSpPr>
      <xdr:spPr>
        <a:xfrm>
          <a:off x="682743" y="723898"/>
          <a:ext cx="79257" cy="4286251"/>
        </a:xfrm>
        <a:prstGeom prst="rect">
          <a:avLst/>
        </a:prstGeom>
        <a:solidFill>
          <a:srgbClr val="3C424E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557212</xdr:colOff>
      <xdr:row>10</xdr:row>
      <xdr:rowOff>234948</xdr:rowOff>
    </xdr:from>
    <xdr:to>
      <xdr:col>1</xdr:col>
      <xdr:colOff>155212</xdr:colOff>
      <xdr:row>12</xdr:row>
      <xdr:rowOff>23448</xdr:rowOff>
    </xdr:to>
    <xdr:sp macro="" textlink="">
      <xdr:nvSpPr>
        <xdr:cNvPr id="3" name="Ellipse 2">
          <a:extLst>
            <a:ext uri="{FF2B5EF4-FFF2-40B4-BE49-F238E27FC236}">
              <a16:creationId xmlns:a16="http://schemas.microsoft.com/office/drawing/2014/main" id="{ED6997D6-5DA3-49DD-91EA-602C75D09FE4}"/>
            </a:ext>
          </a:extLst>
        </xdr:cNvPr>
        <xdr:cNvSpPr/>
      </xdr:nvSpPr>
      <xdr:spPr>
        <a:xfrm>
          <a:off x="557212" y="2587623"/>
          <a:ext cx="360000" cy="360000"/>
        </a:xfrm>
        <a:prstGeom prst="ellipse">
          <a:avLst/>
        </a:prstGeom>
        <a:solidFill>
          <a:srgbClr val="255BC7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557212</xdr:colOff>
      <xdr:row>15</xdr:row>
      <xdr:rowOff>233890</xdr:rowOff>
    </xdr:from>
    <xdr:to>
      <xdr:col>1</xdr:col>
      <xdr:colOff>155212</xdr:colOff>
      <xdr:row>17</xdr:row>
      <xdr:rowOff>22390</xdr:rowOff>
    </xdr:to>
    <xdr:sp macro="" textlink="">
      <xdr:nvSpPr>
        <xdr:cNvPr id="4" name="Ellipse 3">
          <a:extLst>
            <a:ext uri="{FF2B5EF4-FFF2-40B4-BE49-F238E27FC236}">
              <a16:creationId xmlns:a16="http://schemas.microsoft.com/office/drawing/2014/main" id="{1FC93ADA-3E3C-4659-A5C2-BAD4B8A44FCA}"/>
            </a:ext>
          </a:extLst>
        </xdr:cNvPr>
        <xdr:cNvSpPr/>
      </xdr:nvSpPr>
      <xdr:spPr>
        <a:xfrm>
          <a:off x="557212" y="3901015"/>
          <a:ext cx="360000" cy="360000"/>
        </a:xfrm>
        <a:prstGeom prst="ellipse">
          <a:avLst/>
        </a:prstGeom>
        <a:solidFill>
          <a:srgbClr val="255BC7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546629</xdr:colOff>
      <xdr:row>5</xdr:row>
      <xdr:rowOff>161925</xdr:rowOff>
    </xdr:from>
    <xdr:to>
      <xdr:col>1</xdr:col>
      <xdr:colOff>144629</xdr:colOff>
      <xdr:row>7</xdr:row>
      <xdr:rowOff>3342</xdr:rowOff>
    </xdr:to>
    <xdr:sp macro="" textlink="">
      <xdr:nvSpPr>
        <xdr:cNvPr id="5" name="Ellipse 4">
          <a:extLst>
            <a:ext uri="{FF2B5EF4-FFF2-40B4-BE49-F238E27FC236}">
              <a16:creationId xmlns:a16="http://schemas.microsoft.com/office/drawing/2014/main" id="{FE5D6CD4-4B52-4A18-83F3-DF7671BB9E4A}"/>
            </a:ext>
          </a:extLst>
        </xdr:cNvPr>
        <xdr:cNvSpPr/>
      </xdr:nvSpPr>
      <xdr:spPr>
        <a:xfrm>
          <a:off x="546629" y="1257300"/>
          <a:ext cx="360000" cy="355767"/>
        </a:xfrm>
        <a:prstGeom prst="ellipse">
          <a:avLst/>
        </a:prstGeom>
        <a:solidFill>
          <a:srgbClr val="255BC7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 editAs="oneCell">
    <xdr:from>
      <xdr:col>0</xdr:col>
      <xdr:colOff>136072</xdr:colOff>
      <xdr:row>30</xdr:row>
      <xdr:rowOff>68035</xdr:rowOff>
    </xdr:from>
    <xdr:to>
      <xdr:col>2</xdr:col>
      <xdr:colOff>470855</xdr:colOff>
      <xdr:row>39</xdr:row>
      <xdr:rowOff>54429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0F0EF7E2-B7F6-55F3-4874-AE00DB405F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6072" y="6681106"/>
          <a:ext cx="1858783" cy="170089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31295</xdr:colOff>
      <xdr:row>11</xdr:row>
      <xdr:rowOff>170089</xdr:rowOff>
    </xdr:from>
    <xdr:to>
      <xdr:col>3</xdr:col>
      <xdr:colOff>734786</xdr:colOff>
      <xdr:row>25</xdr:row>
      <xdr:rowOff>27214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2" name="Tiers - Libellé">
              <a:extLst>
                <a:ext uri="{FF2B5EF4-FFF2-40B4-BE49-F238E27FC236}">
                  <a16:creationId xmlns:a16="http://schemas.microsoft.com/office/drawing/2014/main" id="{53F86658-1191-3F6C-C48B-8534E8A4D24D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Tiers - Libellé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1295" y="3339316"/>
              <a:ext cx="3578309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Cette forme représente un segment de table. Les segments de table ne sont pas pris en charge dans cette version d’Excel.
En revanche, si la forme a été modifiée dans une version antérieure d’Excel, ou si le classeur a été enregistré dans Excel 2007 ou une version antérieure, vous ne pouvez pas utiliser le segment.</a:t>
              </a:r>
            </a:p>
          </xdr:txBody>
        </xdr:sp>
      </mc:Fallback>
    </mc:AlternateContent>
    <xdr:clientData/>
  </xdr:twoCellAnchor>
  <xdr:twoCellAnchor editAs="absolute">
    <xdr:from>
      <xdr:col>0</xdr:col>
      <xdr:colOff>33770</xdr:colOff>
      <xdr:row>25</xdr:row>
      <xdr:rowOff>74469</xdr:rowOff>
    </xdr:from>
    <xdr:to>
      <xdr:col>3</xdr:col>
      <xdr:colOff>710045</xdr:colOff>
      <xdr:row>38</xdr:row>
      <xdr:rowOff>122094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4" name="Mode Réglement - Libellé">
              <a:extLst>
                <a:ext uri="{FF2B5EF4-FFF2-40B4-BE49-F238E27FC236}">
                  <a16:creationId xmlns:a16="http://schemas.microsoft.com/office/drawing/2014/main" id="{0A98315A-461C-3AA5-5199-9B29528C8CD4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Mode Réglement - Libellé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3770" y="5910696"/>
              <a:ext cx="3551093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Cette forme représente un segment de table. Les segments de table ne sont pas pris en charge dans cette version d’Excel.
En revanche, si la forme a été modifiée dans une version antérieure d’Excel, ou si le classeur a été enregistré dans Excel 2007 ou une version antérieure, vous ne pouvez pas utiliser le segment.</a:t>
              </a:r>
            </a:p>
          </xdr:txBody>
        </xdr:sp>
      </mc:Fallback>
    </mc:AlternateContent>
    <xdr:clientData/>
  </xdr:twoCellAnchor>
  <xdr:twoCellAnchor editAs="absolute">
    <xdr:from>
      <xdr:col>8</xdr:col>
      <xdr:colOff>2847976</xdr:colOff>
      <xdr:row>1</xdr:row>
      <xdr:rowOff>170090</xdr:rowOff>
    </xdr:from>
    <xdr:to>
      <xdr:col>9</xdr:col>
      <xdr:colOff>1782536</xdr:colOff>
      <xdr:row>7</xdr:row>
      <xdr:rowOff>95250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5" name="Lettrage - Statut">
              <a:extLst>
                <a:ext uri="{FF2B5EF4-FFF2-40B4-BE49-F238E27FC236}">
                  <a16:creationId xmlns:a16="http://schemas.microsoft.com/office/drawing/2014/main" id="{AA813EB9-4463-27E6-FF31-16D485D12D3C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Lettrage - Statut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4416521" y="932090"/>
              <a:ext cx="2328924" cy="1570387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Cette forme représente un segment de table. Les segments de table ne sont pas pris en charge dans cette version d’Excel.
En revanche, si la forme a été modifiée dans une version antérieure d’Excel, ou si le classeur a été enregistré dans Excel 2007 ou une version antérieure, vous ne pouvez pas utiliser le segment.</a:t>
              </a:r>
            </a:p>
          </xdr:txBody>
        </xdr:sp>
      </mc:Fallback>
    </mc:AlternateContent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952500</xdr:colOff>
      <xdr:row>2</xdr:row>
      <xdr:rowOff>0</xdr:rowOff>
    </xdr:from>
    <xdr:to>
      <xdr:col>15</xdr:col>
      <xdr:colOff>1643062</xdr:colOff>
      <xdr:row>10</xdr:row>
      <xdr:rowOff>1166811</xdr:rowOff>
    </xdr:to>
    <xdr:graphicFrame macro="">
      <xdr:nvGraphicFramePr>
        <xdr:cNvPr id="8" name="Graphique 7">
          <a:extLst>
            <a:ext uri="{FF2B5EF4-FFF2-40B4-BE49-F238E27FC236}">
              <a16:creationId xmlns:a16="http://schemas.microsoft.com/office/drawing/2014/main" id="{51F35CC7-440A-4C4E-9D51-5C285AA7B4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nthony TARLE" refreshedDate="44760.50899224537" createdVersion="7" refreshedVersion="8" minRefreshableVersion="3" recordCount="11" xr:uid="{7CEE85E8-8970-48F4-9E72-A90D4B01AAE4}">
  <cacheSource type="worksheet">
    <worksheetSource name="TableauC12"/>
  </cacheSource>
  <cacheFields count="14">
    <cacheField name="Société - Libellé" numFmtId="49">
      <sharedItems/>
    </cacheField>
    <cacheField name="Compte Général - Code" numFmtId="49">
      <sharedItems/>
    </cacheField>
    <cacheField name="Tiers - Code" numFmtId="49">
      <sharedItems/>
    </cacheField>
    <cacheField name="Tiers - Libellé" numFmtId="49">
      <sharedItems containsBlank="1" count="1074">
        <s v="GXKUB76MUUJ"/>
        <s v="ECYOMRED DTCCO 1111" u="1"/>
        <m u="1"/>
        <s v="SVVZOD R033" u="1"/>
        <s v="IWEFFAR 51 UMS 6563" u="1"/>
        <s v="KKTYLTG MXIM C R737" u="1"/>
        <s v="PYRGB RVLFA 50 O172" u="1"/>
        <s v="VQF 40         4846" u="1"/>
        <s v="UMSKIE BIHLZW" u="1"/>
        <s v="TWRYR'MHJOIH 90" u="1"/>
        <s v="YWKJLVFL HCWU 8652" u="1"/>
        <s v="VVVHTQ MVANI P 6929" u="1"/>
        <s v="IEE SUFSXDVDQ N277" u="1"/>
        <s v="KKKYILB M      1086" u="1"/>
        <s v="CDJGP KSXTIYMK S084" u="1"/>
        <s v="BOR" u="1"/>
        <s v="RADJHKM        X476" u="1"/>
        <s v="IAXTBGP C074" u="1"/>
        <s v="ULBP YGFQSTFSI M059" u="1"/>
        <s v="MTAHST BD 8726" u="1"/>
        <s v="FR AYBZ 15     U456" u="1"/>
        <s v="WBMQOYWA BLFNYZ" u="1"/>
        <s v="MHQZCTLQLL 94" u="1"/>
        <s v="MFDXGNI EEELJ F871" u="1"/>
        <s v="JUWQBHTYBM KHZ R749" u="1"/>
        <s v="EFX 07 - LUIDM 4139" u="1"/>
        <s v="QBJYCAT WWWJ FV GMEOJX" u="1"/>
        <s v="FQDUD63YTVF" u="1"/>
        <s v="LQXM" u="1"/>
        <s v="NBQS  WYAEXVKH 9404" u="1"/>
        <s v="JMILKNM SN FLO J907" u="1"/>
        <s v="SEPFTW BRHVSDT J476" u="1"/>
        <s v="KXFSWQ CDHGODVRHJ" u="1"/>
        <s v="CPLROB" u="1"/>
        <s v="NRMDFRPVO GTWJGWMCLM" u="1"/>
        <s v="OEHHFUE FOJDYB K351" u="1"/>
        <s v="EZHKNN YBKOIIS H687" u="1"/>
        <s v="KQABQTCH YIOJONKGOJ" u="1"/>
        <s v="ZRNWZR 8899" u="1"/>
        <s v="JCC PRAQFYVGEZ M682" u="1"/>
        <s v="KJWBKHKO LZNLI 9531" u="1"/>
        <s v="HPCGW ISGK SBE C886" u="1"/>
        <s v="IUKXMTF 51 4412" u="1"/>
        <s v="FZGUWS PNRQK 7924" u="1"/>
        <s v="HYVWZAOX SAHXH 3303" u="1"/>
        <s v="DUOW 12 6750" u="1"/>
        <s v="HIVMTXZZQCA 79 0854" u="1"/>
        <s v="7RM IPMZAJDDQN T212" u="1"/>
        <s v="RGXEUQ J195" u="1"/>
        <s v="UEQLO AFKMEW E 9719" u="1"/>
        <s v="VHJ ACPNIRAEV F408" u="1"/>
        <s v="BZBLVXIPM      U234" u="1"/>
        <s v="DYPJSCI OXF 00 6617" u="1"/>
        <s v="DIUOJ WKXPICHG G849" u="1"/>
        <s v="CRV IOQUTO 24 J386" u="1"/>
        <s v="UHWRNDWZ H339" u="1"/>
        <s v="IF ZTFLVN YCKK 2220" u="1"/>
        <s v="TZKI VIFGYWRWR T185" u="1"/>
        <s v="OBISEDG SJREOD T082" u="1"/>
        <s v="LJBR SMGYENFCJ LCLJE" u="1"/>
        <s v="JLLQA-FVIKRUDJD" u="1"/>
        <s v="TMNVCT CTBEWEN N754" u="1"/>
        <s v="ECQHAB GBJEIZK A078" u="1"/>
        <s v="JKHCYPJU ASBKQ 5693" u="1"/>
        <s v="ZLA DSMDBIOPRY 2340" u="1"/>
        <s v="PHFIM KEOIIH M X906" u="1"/>
        <s v="JPOAFIDSH PSCXCKVHJH" u="1"/>
        <s v="XHTQ           K725" u="1"/>
        <s v="HFKVHPX XRERN" u="1"/>
        <s v="MPIE NUAQVMILO L099" u="1"/>
        <s v="KONZDBMQ YHDNYSKF" u="1"/>
        <s v="AKTY IWEUKDD   4621" u="1"/>
        <s v="TXGD           1895" u="1"/>
        <s v="QANLAI 73 8875" u="1"/>
        <s v="OBOKWRXX 24 9003" u="1"/>
        <s v="PVQIT LIXJGH C054" u="1"/>
        <s v="TMLB QYWBDPWIZIQDQ Z" u="1"/>
        <s v="CYW            G861" u="1"/>
        <s v="RSE ZCPYEMXPDW R277" u="1"/>
        <s v="CPJ AE XTCKBL  2300" u="1"/>
        <s v="BCTMXNC ESLD" u="1"/>
        <s v="JSNYQ UQSUJUCP 9195" u="1"/>
        <s v="GXNYYZ PYDLMOJ O758" u="1"/>
        <s v="AHVEWPCV RQVWL F233" u="1"/>
        <s v="PMVNEFAFG QXGZ A468" u="1"/>
        <s v="RVQGKNZ 43 6095" u="1"/>
        <s v="8WCCQU03IAVX" u="1"/>
        <s v="IQFVAYGV IEWE  9351" u="1"/>
        <s v="AMUIVE LMGOAZJ M466" u="1"/>
        <s v="GRXXCGF        5440" u="1"/>
        <s v="MLJL IYRSWDST  R029" u="1"/>
        <s v="TDA YEF TFZB" u="1"/>
        <s v="JYEP RTCOVXSTS B831" u="1"/>
        <s v="IFPBA GPVAAPM LXUPIRXVEH" u="1"/>
        <s v="FVIFF AGPJGXIVQY" u="1"/>
        <s v="RSSASZ JZOCDJP K897" u="1"/>
        <s v="DABQHD 5209" u="1"/>
        <s v="MABOGDIKB 90 2946" u="1"/>
        <s v="CJI MFRKDSPVLN Y713" u="1"/>
        <s v="TYUYE RUUP" u="1"/>
        <s v="BUSKB43EBIR" u="1"/>
        <s v="INXIJSRL VSQCR T151" u="1"/>
        <s v="AAY ERHPN &amp; YKLGNBJB" u="1"/>
        <s v="KZUGBZ KYHCD" u="1"/>
        <s v="GEEGCVXS &amp; FZD 3424" u="1"/>
        <s v="IM RKCDK R925" u="1"/>
        <s v="SUUGL          9105" u="1"/>
        <s v="LGLBKE SWYSAL" u="1"/>
        <s v="JDFT WVQQ" u="1"/>
        <s v="LMMBXSF AR YOUL BVGE" u="1"/>
        <s v="AGA L523" u="1"/>
        <s v="YFRG BNN GKNOCP" u="1"/>
        <s v="QGTKDCS 04 9349" u="1"/>
        <s v="DMDOSXV ZU HATSA" u="1"/>
        <s v="MSDS FYPALCPE AW RXL" u="1"/>
        <s v="GHB WPYTEIDRUBDXG" u="1"/>
        <s v="AYIPO 24       1931" u="1"/>
        <s v="ZQGUSTC ABQYWT D234" u="1"/>
        <s v="PYXIRQ ALNP TWHB" u="1"/>
        <s v="SAWKXZCQHR 6350" u="1"/>
        <s v="DWBX G126" u="1"/>
        <s v="TOXP DRXY" u="1"/>
        <s v="MHJV RYTUW" u="1"/>
        <s v="LNNH QVTHWTQQV KHZIGO" u="1"/>
        <s v="RMWBL PAWQY AH R454" u="1"/>
        <s v="WVMBIEZNLTH TTKDLN" u="1"/>
        <s v="QPKAM VOPRBTIB RVBVU" u="1"/>
        <s v="BNXUHFKQ 5831" u="1"/>
        <s v="OKVMGTF CMBOYW 4810" u="1"/>
        <s v="HLE ZVWALCGY" u="1"/>
        <s v="U Z G U" u="1"/>
        <s v="PJ WLGYUFCVJ 2 B641" u="1"/>
        <s v="OQKQSVJUTA YF  3659" u="1"/>
        <s v="TYYQRL HAJHBTY 3078" u="1"/>
        <s v="GKEKI KFQTJMWX 4421" u="1"/>
        <s v="SPCVUMAOQ YZLUNCOF" u="1"/>
        <s v="YMHM DXXGMTTGF F536" u="1"/>
        <s v="VCA FYKPDGQIT  H860" u="1"/>
        <s v="JVRPYF" u="1"/>
        <s v="PMPX M579" u="1"/>
        <s v="SQQ OQHXBDH" u="1"/>
        <s v="LTKY" u="1"/>
        <s v="TZYV KZK HXSZO G680" u="1"/>
        <s v="SLJODVRQCJ 19 2138" u="1"/>
        <s v="SIXL NUDRP" u="1"/>
        <s v="TXK  VZNAXCJSV A330" u="1"/>
        <s v="UJAU C BRI 8001" u="1"/>
        <s v="YRLAXO SMQMADV B032" u="1"/>
        <s v="PGGQTPU 18" u="1"/>
        <s v="VL JKSQXNSN 5419" u="1"/>
        <s v="JUZJHNYR 64 7181" u="1"/>
        <s v="XVZV XG OSZGC" u="1"/>
        <s v="MMX 636" u="1"/>
        <s v="ZPPJXZVX NWYVZYSPD" u="1"/>
        <s v="ISBEBJKGS VHZR" u="1"/>
        <s v="PHMMMFX HQGGJA 4305" u="1"/>
        <s v="UNDVGSRBJ 39 3664" u="1"/>
        <s v="DXXSTH UFUDVDXXT 72" u="1"/>
        <s v="JDZIBLX FNCUCR H508" u="1"/>
        <s v="MNBDJL 09 KTGI 2856" u="1"/>
        <s v="YEQ KNSGHIUUEC 7695" u="1"/>
        <s v="WNQ XKI SM" u="1"/>
        <s v="XFXYAU JBBCICV" u="1"/>
        <s v="CN KIWPWGK" u="1"/>
        <s v="BR EVFGXKOFNI H269" u="1"/>
        <s v="APU TRRSMQAF S A473" u="1"/>
        <s v="YDNKQKW STVV D Z831" u="1"/>
        <s v="YPJLJUQZ" u="1"/>
        <s v="HBKLATKR AOSGY" u="1"/>
        <s v="LONZO 60 MUD 0161" u="1"/>
        <s v="PHS63PRGI" u="1"/>
        <s v="DARFXK GKT QBI X890" u="1"/>
        <s v="RCGNC NEPXOFGG 7287" u="1"/>
        <s v="BXAWIA IJNOPGJ 6120" u="1"/>
        <s v="UPAFG 71       1414" u="1"/>
        <s v="UYAUC UDPAI X678" u="1"/>
        <s v="AZ QOLMPFGP    O048" u="1"/>
        <s v="MOAAB - ZSFLBT" u="1"/>
        <s v="EZJHWIX S722" u="1"/>
        <s v="SFS            O457" u="1"/>
        <s v="KXG MGSFRGSJYZ W886" u="1"/>
        <s v="GETDHY QDPPTPNX" u="1"/>
        <s v="GHBYCJHJ KV RD 6592" u="1"/>
        <s v="SQX UCPBMJS E959" u="1"/>
        <s v="WSGAEE 3808" u="1"/>
        <s v="SNQMS NYX 8512" u="1"/>
        <s v="GZE ZPJZUIY X478" u="1"/>
        <s v="FGZMIB IS PH RLIEPN" u="1"/>
        <s v="YAAKHC ESOBGPQLY 66" u="1"/>
        <s v="DWWH Z380" u="1"/>
        <s v="NYAFZWERP      1733" u="1"/>
        <s v="EFLUOZFWE 50   D567" u="1"/>
        <s v="CZDWNE AMPYOJ  N455" u="1"/>
        <s v="AYWV64SISN" u="1"/>
        <s v="OO FYTGPGJB 0869" u="1"/>
        <s v="HXTVL SHMVX F480" u="1"/>
        <s v="MGFCTLOSD RLSK J075" u="1"/>
        <s v="IMTUJQP HWPDOY 9837" u="1"/>
        <s v="CHCZWQ TKBYIJ LMCBQI" u="1"/>
        <s v="EWDXWT HE LKWCMEKFJV" u="1"/>
        <s v="EIWZQWUD XIHMM G542" u="1"/>
        <s v="HDACDOIB QQPNS 0833" u="1"/>
        <s v="MEL 04 Z442" u="1"/>
        <s v="CK ESVUDPKKDV" u="1"/>
        <s v="UKNPWNN FIVRKT L921" u="1"/>
        <s v="AHAUGRFNJ 89" u="1"/>
        <s v="CPY BGNTAT ZXPPDD RN" u="1"/>
        <s v="QS CMT" u="1"/>
        <s v="CLID OJGLD ZSF F994" u="1"/>
        <s v="SJZERKCAZL E.  2179" u="1"/>
        <s v="ICSGPPWLA FRWN 3735" u="1"/>
        <s v="OG VTJFZCVIHE" u="1"/>
        <s v="PGPRDY BUMIQNZJ" u="1"/>
        <s v="SYDSK J. 36 2715" u="1"/>
        <s v="YEE BWM" u="1"/>
        <s v="YWW TFGYJAHXVQX" u="1"/>
        <s v="LPGBX LS QSQH  6819" u="1"/>
        <s v="JNB N5639" u="1"/>
        <s v="TKDA26INSK9" u="1"/>
        <s v="ZLBAV08MUIU" u="1"/>
        <s v="RHXDQED        J672" u="1"/>
        <s v="BMKTD99PSBD" u="1"/>
        <s v="QZPOVT FUQVZAULK" u="1"/>
        <s v="LAFSK DNPCMB N108" u="1"/>
        <s v="QNE 64 D887" u="1"/>
        <s v="KCJ LVWOYRQVGX E340" u="1"/>
        <s v="PS OAY ZO PQWP P844" u="1"/>
        <s v="FNNYE 07 8346" u="1"/>
        <s v="LFLN YTISADO" u="1"/>
        <s v="HXB 2667" u="1"/>
        <s v="WCC 683" u="1"/>
        <s v="JBDGESN M 5288" u="1"/>
        <s v="QESITWBHS SWGBWRBB" u="1"/>
        <s v="HEQLYQK MV XVT J498" u="1"/>
        <s v="UWKORMVYEIC 80" u="1"/>
        <s v="F&amp;I XXRCYRKSTN V011" u="1"/>
        <s v="FRJJSC HDKDHU  1057" u="1"/>
        <s v="XLJKEHN QPL RWPRCGNW" u="1"/>
        <s v="RFLQYDU U335" u="1"/>
        <s v="FKECWJU GXEUIC" u="1"/>
        <s v="DHSPADDC PLE SGNQG" u="1"/>
        <s v="ALZSMTVM RWQVN 8262" u="1"/>
        <s v="ALBBES YZXNLUI M075" u="1"/>
        <s v="WYZJL LUKOWCX" u="1"/>
        <s v="WTHWRYF FEUMSX" u="1"/>
        <s v="XDUYNVOFAJ TPS F185" u="1"/>
        <s v="NRXKOTQ AKJD 3312" u="1"/>
        <s v="RVUSSF JLMUHYL LFVC" u="1"/>
        <s v="ZRBH PLJBGIOVI TCIDU" u="1"/>
        <s v="FLCJNDZK" u="1"/>
        <s v="GWFKTZ J886" u="1"/>
        <s v="DNCX KWKE YJJHGN" u="1"/>
        <s v="ZNCFDCJ MTN    7628" u="1"/>
        <s v="ELI H141" u="1"/>
        <s v="TNSRTJ BELSQUKA" u="1"/>
        <s v="IAC THUIXU 29 6884" u="1"/>
        <s v="MBASCZTD KDPIZNM" u="1"/>
        <s v="NVFWQOCVA 19   7299" u="1"/>
        <s v="MXVMXDW" u="1"/>
        <s v="BNOBMXY YBLGJJTXQM" u="1"/>
        <s v="ZFOTJD" u="1"/>
        <s v="WJDNWSXAK E.Y." u="1"/>
        <s v="FKAOUQZGOXZ JM DZEWL" u="1"/>
        <s v="ARE" u="1"/>
        <s v="E6K VLC" u="1"/>
        <s v="GF KHLBR 71 I827" u="1"/>
        <s v="VEO MCTLTHENFEX VSCODKDZL" u="1"/>
        <s v="8WAOQM54LDTE" u="1"/>
        <s v="VLUPIAV" u="1"/>
        <s v="IJKH36AQGH" u="1"/>
        <s v="DWHU 74 WAYOCYU" u="1"/>
        <s v="FADGDIOH ISSTC I045" u="1"/>
        <s v="TQNFZVQW YXMIQ B596" u="1"/>
        <s v="JLKMLZ + QEKJQ S651" u="1"/>
        <s v="IBFSRQYR GVQ 2048" u="1"/>
        <s v="HAIB96XNLS" u="1"/>
        <s v="EJGVRILKJWI" u="1"/>
        <s v="LPGDRWL 59     9928" u="1"/>
        <s v="PVCBRWL IJLBCN P685" u="1"/>
        <s v="QGGJLL QNKKTF  8688" u="1"/>
        <s v="BYWEJD" u="1"/>
        <s v="PCVKVM GIKIEXE K451" u="1"/>
        <s v="QN AMKQSIYUSC GJ WPT" u="1"/>
        <s v="KUVMWPFUX LHOT D738" u="1"/>
        <s v="TMJYB54XFXJ" u="1"/>
        <s v="WYKBG VCVZNY" u="1"/>
        <s v="6NWBJC49IMIJ" u="1"/>
        <s v="ECBNV87PBGI" u="1"/>
        <s v="BFOBEFBD 44    9681" u="1"/>
        <s v="ZQLZWNKXB VQEL 8994" u="1"/>
        <s v="USI IULMKJRVCY C115" u="1"/>
        <s v="HCDTSYWG VCIGGXVQCX" u="1"/>
        <s v="YEKRQPCZPD YGG V134" u="1"/>
        <s v="WXJK" u="1"/>
        <s v="LZE NMKAY URLF P055" u="1"/>
        <s v="OCENSPHI 2393" u="1"/>
        <s v="UE QKZRDKXIVT  7234" u="1"/>
        <s v="MSWYH HFYAZJJN" u="1"/>
        <s v="HZOT SQFYX     E119" u="1"/>
        <s v="LVZFEULT REACO 0883" u="1"/>
        <s v="PCG BSUWJB EQRWRVIOV" u="1"/>
        <s v="YFFYJGXN IHVXH 2075" u="1"/>
        <s v="MJHRDZ" u="1"/>
        <s v="PGFRVLYY" u="1"/>
        <s v="YKESEXT        W644" u="1"/>
        <s v="EW WVBDL 66" u="1"/>
        <s v="TIYKMJNFKM W340" u="1"/>
        <s v="LTNS STF QVKBP C895" u="1"/>
        <s v="RPAXTKT KLKREF 8243" u="1"/>
        <s v="ERQMAP 4381" u="1"/>
        <s v="YVBLQO EPOISO  E310" u="1"/>
        <s v="KAZDAQTN TUAOSVZBTWB" u="1"/>
        <s v="FEEJ XXMZKMXTP J417" u="1"/>
        <s v="BAMCL09BPRG8" u="1"/>
        <s v="IXR BFLQ O337" u="1"/>
        <s v="QVS TGPTDOFRZMZ" u="1"/>
        <s v="MXLO CGDUP PHM R061" u="1"/>
        <s v="ERUIMEK OWXVLD I378" u="1"/>
        <s v="YYB TRGNFMDRJ J448" u="1"/>
        <s v="IIQOWB YG MJBX 4533" u="1"/>
        <s v="LLBLA &amp; XRRFMP" u="1"/>
        <s v="NLWYEMZMY 66 1971" u="1"/>
        <s v="ZIQWVMYGE AYVB R247" u="1"/>
        <s v="HNDJKM R395" u="1"/>
        <s v="HEOHYXAY 7742" u="1"/>
        <s v="AUIA JVCS LZBP Y3546" u="1"/>
        <s v="GNKISIYZ 7684" u="1"/>
        <s v="MDJCFUAI YJXKS F936" u="1"/>
        <s v="WGMXXUV TQLNJZMJZ LN" u="1"/>
        <s v="ZZBMP OF ZNOKT M189" u="1"/>
        <s v="FLE" u="1"/>
        <s v="VYMVDBR 58 2888" u="1"/>
        <s v="GFNQMZABFIFD WSTGMKZ" u="1"/>
        <s v="EXZAMFW 08     8125" u="1"/>
        <s v="NZBD OGWA ZJ T Q638" u="1"/>
        <s v="IHXV 97 7497" u="1"/>
        <s v="VHG IHLDZWSGNF L569" u="1"/>
        <s v="L.Z.D. IXUDFTTEJ" u="1"/>
        <s v="ESTVLWE (EHMDZ 6026" u="1"/>
        <s v="LJBCQPM ENVBJW 6118" u="1"/>
        <s v="OCI ZVMJW Q787" u="1"/>
        <s v="CBPIUYH BLWCGT 8813" u="1"/>
        <s v="XEKJI DHIZBXOC X697" u="1"/>
        <s v="NAHRWI 37      4663" u="1"/>
        <s v="PEAU WIERA 2810" u="1"/>
        <s v="OFCMB IQKDDS O N473" u="1"/>
        <s v="TNXEKCF BFA P989" u="1"/>
        <s v="UYVLQ97FCWM" u="1"/>
        <s v="QMDP E183" u="1"/>
        <s v="YNAVYHQOLEV KJ VH PX" u="1"/>
        <s v="BH YSFEPWBS XMXY" u="1"/>
        <s v="KXNBIFLY JZTUD 6621" u="1"/>
        <s v="RORWVGY" u="1"/>
        <s v="EGAZD36BRPD" u="1"/>
        <s v="PKTCSEHJ" u="1"/>
        <s v="VZLY RMK 0387" u="1"/>
        <s v="XHMWX HBMPI EEXGPFUO" u="1"/>
        <s v="IQNDH" u="1"/>
        <s v="UXIBZKYYNCLT" u="1"/>
        <s v="PZMQCGA 82 VYZ 5786" u="1"/>
        <s v="OAGNWGDVQNY M524" u="1"/>
        <s v="KR AXJBEGHOUO CX CKKLJPH" u="1"/>
        <s v="OIERDQF B288" u="1"/>
        <s v="KC KZYVUPNKW R J749" u="1"/>
        <s v="SCPAVZQL" u="1"/>
        <s v="GEECNSQ AKVWGE 0348" u="1"/>
        <s v="BQKGJ05XJXM" u="1"/>
        <s v="SJEBKE 31 6007" u="1"/>
        <s v="ZRDDX12RTMP6" u="1"/>
        <s v="MENV YRSRC 3012" u="1"/>
        <s v="V.O.N." u="1"/>
        <s v="GVYYOA MYIUKP J160" u="1"/>
        <s v="FMNNZEO WIORSOT XQIJ" u="1"/>
        <s v="SNKML XAWLQZKQ 4512" u="1"/>
        <s v="VLRXJ KO HWGEGBAENQ" u="1"/>
        <s v="FYQ ZGFX I" u="1"/>
        <s v="EBP" u="1"/>
        <s v="PZNSOVK 9550" u="1"/>
        <s v="IKMLQNT OVVYTY L917" u="1"/>
        <s v="NUYMXPW 61     0044" u="1"/>
        <s v="KIT - DXODCEU FWUS R" u="1"/>
        <s v="CP PGPE Q 2005" u="1"/>
        <s v="WWYIM QJICPN C306" u="1"/>
        <s v="FAATFLK 14     0607" u="1"/>
        <s v="GLOIPRNVM ZOM  5680" u="1"/>
        <s v="KV JWWWMXIUUY  O955" u="1"/>
        <s v="CKHYQH XMAPTFX 9123" u="1"/>
        <s v="WUVH ZTKDJZAM" u="1"/>
        <s v="UXNWB JMKDY JM O189" u="1"/>
        <s v="YOO SWHHNYA K345" u="1"/>
        <s v="XPHNZQ CGYOZRK 3137" u="1"/>
        <s v="Q YCBAZSPKVH" u="1"/>
        <s v="RVKGWNDFAQ VLA V761" u="1"/>
        <s v="SXWLS RCTIUMIV 5712" u="1"/>
        <s v="LYZYDHWT 0609" u="1"/>
        <s v="HOEXAH ZDQCY" u="1"/>
        <s v="BFKRDXSW BKLI  Q855" u="1"/>
        <s v="FMUGLD WJFUDPU 4203" u="1"/>
        <s v="GIKKM JWDPKSZZLU" u="1"/>
        <s v="FUULA N&amp;E" u="1"/>
        <s v="CC RXBHCD TLHZ" u="1"/>
        <s v="IWMQ ULWTOU YXUJ" u="1"/>
        <s v="FONNRMP SIZANT JCMDU" u="1"/>
        <s v="GFOB FYRD D097" u="1"/>
        <s v="HGRTIOH 09 6688" u="1"/>
        <s v="SLNFC Q959" u="1"/>
        <s v="TMR 49 QQZHINZ 6449" u="1"/>
        <s v="P FIDSHQQAFL" u="1"/>
        <s v="0K ZVHKKEVQDP  K618" u="1"/>
        <s v="RPI" u="1"/>
        <s v="JHKBCRP NSBRAT R148" u="1"/>
        <s v="SFN K671" u="1"/>
        <s v="RYROI WXJADGD  V005" u="1"/>
        <s v="PHTCS'JGBO" u="1"/>
        <s v="RCWQQOE QFZOJB 8504" u="1"/>
        <s v="SBZAHRHBAQF 30 R194" u="1"/>
        <s v="OIS SBEPXUERCW" u="1"/>
        <s v="IHEHB LYGUMCS" u="1"/>
        <s v="NEGRG MEJ P076" u="1"/>
        <s v="CWS NTATGAZU J 0864" u="1"/>
        <s v="DDOJKFTH TRAOQ" u="1"/>
        <s v="ODETAUZM SOG" u="1"/>
        <s v="UJKJZU JQ OLVN" u="1"/>
        <s v="BICG MBUK LDRL R257" u="1"/>
        <s v="LMURU IG JQEJOT" u="1"/>
        <s v="LZT 09 KYZKIVU 8226" u="1"/>
        <s v="FMIHTCRKK      5043" u="1"/>
        <s v="ECPZBIZGMBK RP EQHAV" u="1"/>
        <s v="YODO RFLYGCOYC QKGMN" u="1"/>
        <s v="KHAPE 85 2285" u="1"/>
        <s v="WVM" u="1"/>
        <s v="EGDSRN MMKPJYZ 8624" u="1"/>
        <s v="OTLHQOSQ FGCZAGI" u="1"/>
        <s v="YDOZAHGJ UNHHH 7160" u="1"/>
        <s v="HEUKZ TEJQE KCTUWBVL" u="1"/>
        <s v="HQOQAKIGY" u="1"/>
        <s v="RGTPWB FBZDGQDNDS" u="1"/>
        <s v="TKDVXYX CX JZQ A513" u="1"/>
        <s v="UBKWZAUEG MRTI 2874" u="1"/>
        <s v="HSQGOOBI RI BEHJUFNU" u="1"/>
        <s v="VWMEB KJFY TZWXCVGRO" u="1"/>
        <s v="DAXJT QS" u="1"/>
        <s v="LZHXOBJ NEXXHYCCI" u="1"/>
        <s v="UG NHPSTOC" u="1"/>
        <s v="OQSU CPSPOODJA 4065" u="1"/>
        <s v="JG ZPSVISRUZXT" u="1"/>
        <s v="TKORRQJ        M052" u="1"/>
        <s v="UNBCEB LKEEJTP O583" u="1"/>
        <s v="OIKEP-XUF" u="1"/>
        <s v="VUOOXVF NTQVA Y133" u="1"/>
        <s v="ZWXPLS CAZTRXC 2837" u="1"/>
        <s v="AGJRBLGG LNPNG 2575" u="1"/>
        <s v="N2K FDNT B576" u="1"/>
        <s v="OOWI WCUAEXJCQ M602" u="1"/>
        <s v="MTBKRRP CKOJPD 5313" u="1"/>
        <s v="YTGCLOF NTYUYS 4295" u="1"/>
        <s v="WCUARW 75 8317" u="1"/>
        <s v="DBIBGOFRB      T047" u="1"/>
        <s v="LQCWTRHRAU M065" u="1"/>
        <s v="OMHUBDQF BMDXOSGPM K" u="1"/>
        <s v="GYNVCPVROTHQKE E223" u="1"/>
        <s v="HZYC GLWSKMMDB W321" u="1"/>
        <s v="JIZGF ZMW" u="1"/>
        <s v="CZS MPVOTBISQB M883" u="1"/>
        <s v="JVMBRF DAKXFHCPPL" u="1"/>
        <s v="LULNLF CBCECA L805" u="1"/>
        <s v="FTV 65 5050" u="1"/>
        <s v="BSLO U300" u="1"/>
        <s v="PLCXJ OJKBL" u="1"/>
        <s v="RRAZG WKTZNAPO 6993" u="1"/>
        <s v="IBEIEGLZV 2148" u="1"/>
        <s v="ALWVOJYJD YQMQ Q5316" u="1"/>
        <s v="DUW  VIJCFQVHP Q1278" u="1"/>
        <s v="EDQNY 30 5096" u="1"/>
        <s v="SSP CYDVHV SJZ R691" u="1"/>
        <s v="WRYAZGWJHE RA  H197" u="1"/>
        <s v="MIZDUH XXXAJO" u="1"/>
        <s v="NGEDJ CCO 8691" u="1"/>
        <s v="XPS49SCDE8" u="1"/>
        <s v="IHL   JMV XXPA W127" u="1"/>
        <s v="KQWV FOX LKWA  4935" u="1"/>
        <s v="RJFDM10PTCS8" u="1"/>
        <s v="FKFR PON MODTKZV VMZ" u="1"/>
        <s v="NBQFM TGFRUFRRPQO" u="1"/>
        <s v="MMCRQHO HM HLOJ" u="1"/>
        <s v="RJSVBHICMJ RKKCTQJOQ" u="1"/>
        <s v="BNVWY60BXOF" u="1"/>
        <s v="TPQKAJWHZ DTPP R563" u="1"/>
        <s v="PJOLEL OGRIRYT E198" u="1"/>
        <s v="QF MFWEEYFJU T 9773" u="1"/>
        <s v="KFGVLFJ        B443" u="1"/>
        <s v="MPBCMDRD ANCWZ 2501" u="1"/>
        <s v="ZEJRJPUA KFRHF H805" u="1"/>
        <s v="WOPL 4777" u="1"/>
        <s v="LXGV 45 7709" u="1"/>
        <s v="NDIXNXUS I121" u="1"/>
        <s v="PB AHWYLCRQ TNWH" u="1"/>
        <s v="SGJALS 69 STIK 2864" u="1"/>
        <s v="VRCZS KDSMECQZF 7931" u="1"/>
        <s v="HXB12VBEC" u="1"/>
        <s v="OVJS YFCXKGF N863" u="1"/>
        <s v="NWGC G907" u="1"/>
        <s v="QJNNOPFR ZTPIM 1640" u="1"/>
        <s v="QHUBQMZ WPYTXI X819" u="1"/>
        <s v="HAELLRV GJDWYVKXWX" u="1"/>
        <s v="HUKINH" u="1"/>
        <s v="SFQ 659" u="1"/>
        <s v="WQZNXO KVEVUVES DJFZ" u="1"/>
        <s v="LX R'OZDR ANTEWWPIEG" u="1"/>
        <s v="LMYYNW DTIKTYV X190" u="1"/>
        <s v="X.J.R.E." u="1"/>
        <s v="AFB WJEXBUJVYK C870" u="1"/>
        <s v="SFQPQ DCON SPP 5859" u="1"/>
        <s v="TGGGU 99       1403" u="1"/>
        <s v="YHNVCCB 7664" u="1"/>
        <s v="APB 38         E101" u="1"/>
        <s v="BFHD 89        1071" u="1"/>
        <s v="MRVRMNZF FJETU Z203" u="1"/>
        <s v="QKGC FNSBBIYGCR" u="1"/>
        <s v="MWWN ZPVGWH" u="1"/>
        <s v="OURADC QBCCQFF V787" u="1"/>
        <s v="TXEJ TU EJRUM" u="1"/>
        <s v="MLXWUEF FBUXZUXF N'GCPZIXJZMJ" u="1"/>
        <s v="XTEFYD FMJLSZ" u="1"/>
        <s v="FSPJQ LHWF 35" u="1"/>
        <s v="FOHOMEIGMJ" u="1"/>
        <s v="AEOSJJITI NCXX G307" u="1"/>
        <s v="SCJWOR CEDFECYPQV" u="1"/>
        <s v="ARLXR59VMGU" u="1"/>
        <s v="ZICMCJJL FBYWH U220" u="1"/>
        <s v="ZHDZXA 73 4182" u="1"/>
        <s v="MH05IFJC" u="1"/>
        <s v="DJHMG ZVPCDKZF 8814" u="1"/>
        <s v="POP AIZAOXFESE 2675" u="1"/>
        <s v="COLZCLTU RY IT 8693" u="1"/>
        <s v="TWHYSP RVALCYN A238" u="1"/>
        <s v="GTYNI          A503" u="1"/>
        <s v="DSA  LSDCPOWFM T805" u="1"/>
        <s v="AWAWYD PQMNM" u="1"/>
        <s v="VCYUY N660" u="1"/>
        <s v="CIINHKGXXTXHX  0768" u="1"/>
        <s v="VSDLT ZXUADCFG B347" u="1"/>
        <s v="XPJ FDIBIP JB  Z537" u="1"/>
        <s v="TPC            J250" u="1"/>
        <s v="HJHHZ" u="1"/>
        <s v="ORZOF QEQFTQAO 2746" u="1"/>
        <s v="KD QMBRERFR BN 6493" u="1"/>
        <s v="JVPSQRX H545" u="1"/>
        <s v="XZO X370" u="1"/>
        <s v="ZSQSOKR 7412" u="1"/>
        <s v="NHZEAI 52 1495" u="1"/>
        <s v="PFPEVZPC 4800" u="1"/>
        <s v="ZILHFMNL LEI E 8846" u="1"/>
        <s v="GCS CKXIF" u="1"/>
        <s v="IGZWUS" u="1"/>
        <s v="YJXVM 4 P613" u="1"/>
        <s v="DYIPCIKNZLJCP  8542" u="1"/>
        <s v="HYY NUKSECFDSJ H171" u="1"/>
        <s v="DUCIPRU AGDAQO HGHLF" u="1"/>
        <s v="TNARCKGL H557" u="1"/>
        <s v="IACOXHB BBCQZX 9109" u="1"/>
        <s v="YYAAH JKOILD N 3815" u="1"/>
        <s v="ZHURX HRWSQNIR 3368" u="1"/>
        <s v="XNEFQEX" u="1"/>
        <s v="EZXC LZUFOUVJO U331" u="1"/>
        <s v="RWWFCPP VVONSC Q3954" u="1"/>
        <s v="LCJP-EESV XIRN G539" u="1"/>
        <s v="XGIGEHVN AG NV F080" u="1"/>
        <s v="XGPNTIWP PXXO 8183" u="1"/>
        <s v="WAL74YYJD" u="1"/>
        <s v="MVANFTP F935" u="1"/>
        <s v="DBZYMQ 64 0709" u="1"/>
        <s v="18 RCKJBPITIB X006" u="1"/>
        <s v="YQG ZNPY       0095" u="1"/>
        <s v="KHMVFO 75      7743" u="1"/>
        <s v="JIWCC DSWTU 24 X537" u="1"/>
        <s v="JWLVT 87       2020" u="1"/>
        <s v="MQCCD VRCJM" u="1"/>
        <s v="EI XHXLQS 8234" u="1"/>
        <s v="VUFKHN MRLXI M845" u="1"/>
        <s v="BQQ75LCUO6" u="1"/>
        <s v="GECFVTZ U VERN 6777" u="1"/>
        <s v="FHIYDZW NEAJCYUXNX" u="1"/>
        <s v="ZZV - HHXHUW LMUSXEF" u="1"/>
        <s v="MMURXTBP UVBQH" u="1"/>
        <s v="SQFCE GOJPUJFIY" u="1"/>
        <s v="KDHHMTZJ" u="1"/>
        <s v="RIBCPTE EADLRIGQRH" u="1"/>
        <s v="ODDJVUIBZ 78 9201" u="1"/>
        <s v="IAGYIS LTEMTVR 3120" u="1"/>
        <s v="VULH 03 KUYAOD 1820" u="1"/>
        <s v="WXS HCMTIV B025" u="1"/>
        <s v="RLOVCL" u="1"/>
        <s v="CFHBDEYGTMRW 29" u="1"/>
        <s v="OYGUSOBGNU E867" u="1"/>
        <s v="FWSCBJ QYBOKEW R372" u="1"/>
        <s v="LZNWSIU BG AZR 3710" u="1"/>
        <s v="MUUCVBH CGQP" u="1"/>
        <s v="UNLQY 90 R830" u="1"/>
        <s v="HVSKTF 68 5691" u="1"/>
        <s v="DZKBOMYR RGBYH U353" u="1"/>
        <s v="YEMZ 7917" u="1"/>
        <s v="YMZEX XYKJS 3534" u="1"/>
        <s v="ODVAY FAXQJMOBBF" u="1"/>
        <s v="IVD ZUTR T661" u="1"/>
        <s v="WHZPH82XXPO" u="1"/>
        <s v="ICNXSQ/ VWLFZB 88" u="1"/>
        <s v="RDR UUAREHFAD" u="1"/>
        <s v="CNMEZ EFTUG S134" u="1"/>
        <s v="QIFWJNSJEUJSHF W532" u="1"/>
        <s v="QLXINAWLGS FLP G253" u="1"/>
        <s v="NMSKJW F826" u="1"/>
        <s v="MMYCP69KXSK" u="1"/>
        <s v="NSL YQEXTDRNXG V227" u="1"/>
        <s v="QAHOWTZ FEHMOW 4572" u="1"/>
        <s v="UWXEPQ MEMWR D U506" u="1"/>
        <s v="KLPAMR - CP KKRCVDGE" u="1"/>
        <s v="TNHWZO KWNAWOJ S079" u="1"/>
        <s v="LYRFL07EXYD" u="1"/>
        <s v="ZKM 15 W571" u="1"/>
        <s v="RNIGIXQ        9762" u="1"/>
        <s v="MWPBNFLJQQA" u="1"/>
        <s v="EAQGAUHK EDEPK V715" u="1"/>
        <s v="QBUCPMTV 83 7738" u="1"/>
        <s v="URPYEYY E786" u="1"/>
        <s v="SJHHHVL 13 OMG 8029" u="1"/>
        <s v="ARJNJXPQ XEJT  5583" u="1"/>
        <s v="LKWMF CUYWITAG 6547" u="1"/>
        <s v="PPQOG ONMXBZYP X658" u="1"/>
        <s v="RKLSWI VUCEEAHQ YSYB CN A" u="1"/>
        <s v="GCELTZ / CEAJ" u="1"/>
        <s v="UVBZBWHCHSI" u="1"/>
        <s v="URLCTFZ 52 2009" u="1"/>
        <s v="FFRM KWYEJUEBX G7568" u="1"/>
        <s v="BTZ51IPUO" u="1"/>
        <s v="EGZH SL AZKPAH Q960" u="1"/>
        <s v="AD BSHMM" u="1"/>
        <s v="QSA - ZQKK WQJ E642" u="1"/>
        <s v="HSXIZZTY FH SE 5510" u="1"/>
        <s v="ED MHMW LUULJP 5042" u="1"/>
        <s v="OWW 18 I770" u="1"/>
        <s v="VAZDCGM BPWCLJ 9904" u="1"/>
        <s v="YGMZSQNOE 6518" u="1"/>
        <s v="GDKQBD MTPSKFS K588" u="1"/>
        <s v="HSXM HBKHFAWCT 7421" u="1"/>
        <s v="RO KVCDMNWUG Z A273" u="1"/>
        <s v="VWLDCOIS" u="1"/>
        <s v="PRUBHZY QBXTNN 9726" u="1"/>
        <s v="QMRXJEGS YK ZI 6308" u="1"/>
        <s v="XFCI OSSGBBMMJ 2215" u="1"/>
        <s v="MYQMI BVUPS" u="1"/>
        <s v="HJGZC GWHC 1415" u="1"/>
        <s v="KQOHDLY DLXVLL J063" u="1"/>
        <s v="PZY O505" u="1"/>
        <s v="MNUFHZAPTD 56 0124" u="1"/>
        <s v="AVFIGAEMN OEKO" u="1"/>
        <s v="EUKAZ WXDHV 19 Y324" u="1"/>
        <s v="SZANJL BIHQBN  0986" u="1"/>
        <s v="XGNAHM 28 8053" u="1"/>
        <s v="VXXVOZ" u="1"/>
        <s v="USBIQVOQSOLA" u="1"/>
        <s v="VQHTFFTMKT IDREG" u="1"/>
        <s v="AIDCQI UQVZVBC 4904" u="1"/>
        <s v="JJCVZB 38 B.   1531" u="1"/>
        <s v="OJ BKOR" u="1"/>
        <s v="HBUTP WXQBZETN A722" u="1"/>
        <s v="ZUUGVJF AFHWSZ 0093" u="1"/>
        <s v="XLX GY RZPSQ 7 9705" u="1"/>
        <s v="XPXEEQT SMWARL Z042" u="1"/>
        <s v="RKCLHWO" u="1"/>
        <s v="TQOKPQZ 7111" u="1"/>
        <s v="PPF MLRPFXVOG Z815" u="1"/>
        <s v="XZYUPP 13 YFWX 0163" u="1"/>
        <s v="IOACQEGC 01 9217" u="1"/>
        <s v="WPYMKKB        7106" u="1"/>
        <s v="VFEEEOUU" u="1"/>
        <s v="QVCEVC 69 0358" u="1"/>
        <s v="OBGPMPM TIIHI PXIL" u="1"/>
        <s v="IIYADY UJ EODOB" u="1"/>
        <s v="VYOYW RUXGEK 9058" u="1"/>
        <s v="YGLCEO MRNXPZ H270" u="1"/>
        <s v="IQDFLJ LRDRSDL I284" u="1"/>
        <s v="MAHOVPJY VXXICJV 30" u="1"/>
        <s v="HEA ZKECKJA" u="1"/>
        <s v="YFLFOOLS CODDOYE" u="1"/>
        <s v="JMQVBKW K173" u="1"/>
        <s v="DNYWXGNX AJ NS V657" u="1"/>
        <s v="VAFBN AXUKRSAEUQ" u="1"/>
        <s v="TEEICBJWQ B612" u="1"/>
        <s v="S5G H809" u="1"/>
        <s v="KY FCNCOBP RVG L573" u="1"/>
        <s v="BYZEXBW WMZJVK 4917" u="1"/>
        <s v="OUNBV REPMYKZ L371" u="1"/>
        <s v="XAKGBUSUVE UOT J741" u="1"/>
        <s v="CTCPUFUI 1378" u="1"/>
        <s v="LAIACHSD" u="1"/>
        <s v="AUBVVK EAFIJSKOBD" u="1"/>
        <s v="4FKGNI67CWMW" u="1"/>
        <s v="VNM WZRDY QKDP J454" u="1"/>
        <s v="EBWNNXEB" u="1"/>
        <s v="PLG 4944" u="1"/>
        <s v="GQTMO NWKKQG V A155" u="1"/>
        <s v="FGP M312" u="1"/>
        <s v="XQBCUDGPUD IAG T471" u="1"/>
        <s v="EZYG 63        1429" u="1"/>
        <s v="LNSZQJHNVRB O. L001" u="1"/>
        <s v="STEMDMVJ GOZYZ 7132" u="1"/>
        <s v="QBSG25SHZU" u="1"/>
        <s v="LCRDTYFV FQHRL F477" u="1"/>
        <s v="LJOD 75 2718" u="1"/>
        <s v="BATWXYZ" u="1"/>
        <s v="PGHI 21" u="1"/>
        <s v="XIWDO ABSY AES 3777" u="1"/>
        <s v="SVSYAZH BOB 49 J034" u="1"/>
        <s v="ABTRL ZE       S447" u="1"/>
        <s v="MWDIRLZ 46     Y028" u="1"/>
        <s v="ABVSUNXB CWVHY 8579" u="1"/>
        <s v="JRDEK 14 OHRBD 0821" u="1"/>
        <s v="AZMXHBHHCSG A721" u="1"/>
        <s v="MQUF (VNMCS) O393" u="1"/>
        <s v="CM EROTII LJJU 1551" u="1"/>
        <s v="OXUDSG 78      7502" u="1"/>
        <s v="HULRU KTYV QNCNFER" u="1"/>
        <s v="TEWJHZRI UMGZ 8218" u="1"/>
        <s v="OSTOPWU 12 5258" u="1"/>
        <s v="KYXHV" u="1"/>
        <s v="OKMT 24 6218" u="1"/>
        <s v="XYDZ ZIUAZHWZG E924" u="1"/>
        <s v="NBFSG 3631" u="1"/>
        <s v="NGN RXZQYTUYQG W925" u="1"/>
        <s v="SCQBH 38 6900" u="1"/>
        <s v="MYBWI VJG LUJCMRMG" u="1"/>
        <s v="LDPBM" u="1"/>
        <s v="NPAAN69VYAB" u="1"/>
        <s v="SL HLO K LNFDB B437" u="1"/>
        <s v="GZW MNOKATKYHMJ 55" u="1"/>
        <s v="AJLKB" u="1"/>
        <s v="BHQYIW VRKFXZN R287" u="1"/>
        <s v="OUVHP60NHBQ" u="1"/>
        <s v="HTAXL-EHY OEZOSNFK" u="1"/>
        <s v="NJ SQPMFBGDF" u="1"/>
        <s v="ETENXU JSWYW" u="1"/>
        <s v="NREZRXSD W RNK F289" u="1"/>
        <s v="EF KVTKO U606" u="1"/>
        <s v="AUJ Q954" u="1"/>
        <s v="SUTKOE         K816" u="1"/>
        <s v="OOGJJ MJ" u="1"/>
        <s v="VBVSRKC EUEYHT 9372" u="1"/>
        <s v="YPM 56         I009" u="1"/>
        <s v="AK BNDWTNMTWRS RITGD" u="1"/>
        <s v="KNTWZSXOK 5637" u="1"/>
        <s v="KEIEGK ZLICSQH D690" u="1"/>
        <s v="I7L JHAGVGKXYR F062" u="1"/>
        <s v="TBFRF14XJOI" u="1"/>
        <s v="VSKMOOFT RGRPB U921" u="1"/>
        <s v="EDMTCEABI XWFB T331" u="1"/>
        <s v="AVQ L629" u="1"/>
        <s v="BGQHZZ 09      0087" u="1"/>
        <s v="MDP HZZSYQJUES W151" u="1"/>
        <s v="PQUODKP WELKWRITPH M" u="1"/>
        <s v="SUGY88OPHC" u="1"/>
        <s v="CMBBDI UUX" u="1"/>
        <s v="FWSQZ 86 5665" u="1"/>
        <s v="GMHATOUD 12 9049" u="1"/>
        <s v="UYZZII ULQKV" u="1"/>
        <s v="WEFQCU MBX 3689" u="1"/>
        <s v="FAAE DHP 07 G280" u="1"/>
        <s v="UJO OHEHDQ IDAY" u="1"/>
        <s v="QVLUKKLBOXE BI 1251" u="1"/>
        <s v="VYXPUGKTKQN 31 5156" u="1"/>
        <s v="CMMBH NQXBNF 9849" u="1"/>
        <s v="HQEMS79UXEN" u="1"/>
        <s v="UKFPVYOVZ 39 D 6583" u="1"/>
        <s v="OGVSYNNS BXBEZ P161" u="1"/>
        <s v="SZHIRW" u="1"/>
        <s v="HAGX92ODTX8" u="1"/>
        <s v="KREQ 03 L957" u="1"/>
        <s v="TPZSCDD KPMAHU C491" u="1"/>
        <s v="JWJ UBAFO 1464" u="1"/>
        <s v="ZHM WAPVADWSDO O588" u="1"/>
        <s v="OYPDB 61 1573" u="1"/>
        <s v="FGUHSCN 00     9665" u="1"/>
        <s v="MIODAZV" u="1"/>
        <s v="9ABHEE10ARCB" u="1"/>
        <s v="UWARYIGOQ 5278" u="1"/>
        <s v="FURJ           H309" u="1"/>
        <s v="DBVIHFQ EEFUKI V450" u="1"/>
        <s v="CRIW70XUEX" u="1"/>
        <s v="TRCTCAKX       7162" u="1"/>
        <s v="YJJKGW ZTMIGRO C944" u="1"/>
        <s v="KC OVWKCQTQK Z541" u="1"/>
        <s v="OUSNL IDLVYGET 3352" u="1"/>
        <s v="ZMIAPT 23 3357" u="1"/>
        <s v="EKOH KMEZ      V801" u="1"/>
        <s v="MBOX BBRJSNFBZ J400" u="1"/>
        <s v="VTWODF DBYTC 84" u="1"/>
        <s v="Z'LXVP (VK DVFYXISC)" u="1"/>
        <s v="EH OSYCRV ZRP  2183" u="1"/>
        <s v="SO DDZDMY 12   1110" u="1"/>
        <s v="EPU  SDMRNFXWW 7034" u="1"/>
        <s v="CKAYEP CBQXX L R590" u="1"/>
        <s v="MLXSXZ NPADEAWBKCLL" u="1"/>
        <s v="NSBPMYS WNBTXKV" u="1"/>
        <s v="VVHBMHB 85 8550" u="1"/>
        <s v="YUKOMOGI 09 7056" u="1"/>
        <s v="YUEFI10XKJZ" u="1"/>
        <s v="ZWKGVJ 45 7894" u="1"/>
        <s v="YWERR PPJEVUI  1462" u="1"/>
        <s v="ESXAXW" u="1"/>
        <s v="KUHGGNC 57 8450" u="1"/>
        <s v="QSZNK YLEAS EY 4612" u="1"/>
        <s v="BUTG LAVBNKHZC" u="1"/>
        <s v="JIQPQN SOGRAEX Z678" u="1"/>
        <s v="OMVXPKEV NPHBUNHROC" u="1"/>
        <s v="SEYOMTW QVGWQ  P452" u="1"/>
        <s v="DYKN JWJFGVRQH T932" u="1"/>
        <s v="IBSKCTO IPCZ V 9567" u="1"/>
        <s v="BOMFK IUE 2658" u="1"/>
        <s v="XSFAHTHZ HGDLL 4232" u="1"/>
        <s v="SBUAFVFSM 91 7290" u="1"/>
        <s v="PON ZWPVEHNAFX V657" u="1"/>
        <s v="G OAIVO WC RWL 7239" u="1"/>
        <s v="UNXOMBQH NDMWJYP 47" u="1"/>
        <s v="IEUBAT KXBATFBVOB" u="1"/>
        <s v="PXDJO15RLFH7" u="1"/>
        <s v="DRW JKCPONIQFF P170" u="1"/>
        <s v="CTIDYM BFGH 6805" u="1"/>
        <s v="THVNVVLU 97    8317" u="1"/>
        <s v="MJHJXM MMXKL" u="1"/>
        <s v="HMDIDTN S  EHR 0951" u="1"/>
        <s v="JZPQTLH 49 0393" u="1"/>
        <s v="LABHRLHTN 68   6745" u="1"/>
        <s v="PKEJU 74 8816" u="1"/>
        <s v="XDPVZY REYTS 9 2795" u="1"/>
        <s v="OXJGW IWOGZBKK Z719" u="1"/>
        <s v="ARVBGI VNAI V130" u="1"/>
        <s v="MMQKR PZCUATDD 9708" u="1"/>
        <s v="FRLAJIOP D996" u="1"/>
        <s v="NGKX AYK FUVSJ K734" u="1"/>
        <s v="HDUEI AJ ZMZWTPNY" u="1"/>
        <s v="HIVYO FKUCKPYH N7538" u="1"/>
        <s v="EYPAC RS ECGJX H483" u="1"/>
        <s v="UDVEACCD YHOCZ 4748" u="1"/>
        <s v="TEEVZEPSIU 5699" u="1"/>
        <s v="NETD99RHTM" u="1"/>
        <s v="JVAIUNTJPSB L560" u="1"/>
        <s v="TDFBQ" u="1"/>
        <s v="MQFFZEUT V653" u="1"/>
        <s v="QKOZTQK" u="1"/>
        <s v="SUVOVXDX &amp; MCN 3603" u="1"/>
        <s v="ZJAWNST VXVXTG 7664" u="1"/>
        <s v="OJMHD BNR 7354" u="1"/>
        <s v="XRZCKP KXI 98 V193" u="1"/>
        <s v="RX EJUQJ XXDCI D310" u="1"/>
        <s v="JWKZIH LPDXQAMHIT" u="1"/>
        <s v="FJDK QKINXHST  V699" u="1"/>
        <s v="JW XBSCG CNQVH X965" u="1"/>
        <s v="WNZIVFE TZ" u="1"/>
        <s v="DZEKVMJHFCU 78 2807" u="1"/>
        <s v="YG RYZ 43 5727" u="1"/>
        <s v="SJCQHN ZVG INM 0021" u="1"/>
        <s v="JGY 8201" u="1"/>
        <s v="EYYGX 90       7379" u="1"/>
        <s v="VZQPSCNED KOXH 3900" u="1"/>
        <s v="VNYUDZJP AWNVT B514" u="1"/>
        <s v="JXNPGZT 82 5270" u="1"/>
        <s v="P7ED           2524" u="1"/>
        <s v="XHOTDEUBIMJ S829" u="1"/>
        <s v="XSIKCFB        6400" u="1"/>
        <s v="KLHRZTFW" u="1"/>
        <s v="BGU MFHMFA" u="1"/>
        <s v="HLI JQAY       9735" u="1"/>
        <s v="TKVNP EJDCSNSW A126" u="1"/>
        <s v="WJRR IXQUH 15" u="1"/>
        <s v="NQUII73MXQV" u="1"/>
        <s v="ZVHAS93BELX" u="1"/>
        <s v="OMONJ26HTAG" u="1"/>
        <s v="HWUN AXYKZZEHKUXD" u="1"/>
        <s v="HIIFJL RRKGCAGZ/WWI" u="1"/>
        <s v="HXLJ NI KQTBGF 9890" u="1"/>
        <s v="VTZZF XWZKAFVE Y656" u="1"/>
        <s v="SWJK OTZXVXYA 4095" u="1"/>
        <s v="SUR FUVTU NUHWK MGPUK" u="1"/>
        <s v="OEE 06 4893" u="1"/>
        <s v="PVOPSWEOGNN" u="1"/>
        <s v="LOBNTLAD RPDWA L677" u="1"/>
        <s v="FXKBI GVED" u="1"/>
        <s v="YFIQTYV R384" u="1"/>
        <s v="FBSPFJ FHAS P. 9195" u="1"/>
        <s v="WVX KB F FGF   Y622" u="1"/>
        <s v="GOGD NRCIHJK T384" u="1"/>
        <s v="MISAXWYY 2268" u="1"/>
        <s v="LSX WNZOYZK 77 8550" u="1"/>
        <s v="SPLEPXK 54  TI 1289" u="1"/>
        <s v="SVCMFWDQWW 84 6526" u="1"/>
        <s v="VVTLTALTIG FP  3640" u="1"/>
        <s v="JXDCUI + PLVNQ 8752" u="1"/>
        <s v="MBMDZIOL" u="1"/>
        <s v="PDWGWLDO       5469" u="1"/>
        <s v="UNZDGLJM MEABX E005" u="1"/>
        <s v="ZVFWVGFN HCUHH 4659" u="1"/>
        <s v="PKYUIT &amp; UD    E179" u="1"/>
        <s v="MGQMBYN 7315" u="1"/>
        <s v="ZSKBCLK" u="1"/>
        <s v="8ZOE" u="1"/>
        <s v="ANWTGCWSSE V782" u="1"/>
        <s v="QYCUUQ TLEC    2143" u="1"/>
        <s v="YAZGWR UF 2587" u="1"/>
        <s v="GGNA 2863" u="1"/>
        <s v="DOJCGZ IHXGYAS" u="1"/>
        <s v="MWPCH N GD RIUPAPN" u="1"/>
        <s v="EUZEBD UVATTPZ J714" u="1"/>
        <s v="OZ CWVQAX YG S M295" u="1"/>
        <s v="YODPM08PVPM" u="1"/>
        <s v="BNNBRYJ KODZGP 7541" u="1"/>
        <s v="ISYFBTK PHCQPH V173" u="1"/>
        <s v="CSH 73         G939" u="1"/>
        <s v="KNBZUEH TNBZZP Y412" u="1"/>
        <s v="XJAE PLOGLXCSJ T743" u="1"/>
        <s v="RBYT D877" u="1"/>
        <s v="QWNFC" u="1"/>
        <s v="DHCMIVA 24 6239" u="1"/>
        <s v="XOLQYSKMTR RJ  2363" u="1"/>
        <s v="JOZVQ BVAD ILB C123" u="1"/>
        <s v="LNUIV RCMNLNSSB" u="1"/>
        <s v="EDZG09VIJC" u="1"/>
        <s v="WEWQDQVNPW QV UW YPD" u="1"/>
        <s v="EGQPL 45 I905" u="1"/>
        <s v="OSCGVSWVTCJ XF U812" u="1"/>
        <s v="MVZOHII BSDXAO 0873" u="1"/>
        <s v="RJGYNNU 16 5201" u="1"/>
        <s v="CFNWSCSO VH TCUN TNI" u="1"/>
        <s v="EUXRMS SQTVQDRI YKZ" u="1"/>
        <s v="SBF HQJDUJWB K Z278" u="1"/>
        <s v="TBFORBFO HRWWG T548" u="1"/>
        <s v="HDUJK" u="1"/>
        <s v="YOQXXG A356" u="1"/>
        <s v="OEBZKF QDLEPUJ" u="1"/>
        <s v="JKMBDHEL L920" u="1"/>
        <s v="AEWE YJWGPPYQV R866" u="1"/>
        <s v="LQRQ OMOYEIZTQ J611" u="1"/>
        <s v="TDWWDREBLD BTW G720" u="1"/>
        <s v="OMCW" u="1"/>
        <s v="7Q EWLF FIGGPWRWK LF" u="1"/>
        <s v="ELAJT CWQFYV XOPJ" u="1"/>
        <s v="ZFARPNWGB OIAE F109" u="1"/>
        <s v="EWCIKCEE QGNVCJSXIP" u="1"/>
        <s v="UDGQKVRAAO E537" u="1"/>
        <s v="UKZLUHR QLU O802" u="1"/>
        <s v="WCJ YKWHQNBRAMJVD" u="1"/>
        <s v="ZRCUVE" u="1"/>
        <s v="GZH RNPHNVQIKV 4065" u="1"/>
        <s v="IARCE 65 7580" u="1"/>
        <s v="SKEFAQW" u="1"/>
        <s v="IBQQ 08 1536" u="1"/>
        <s v="SNG YCKWPIFOWT 5914" u="1"/>
        <s v="RIONA84PCSQ" u="1"/>
        <s v="ZAQBXEFW XLJMMO" u="1"/>
        <s v="KQV QLD YYCHFD 0163" u="1"/>
        <s v="AIYYXOOGX S831" u="1"/>
        <s v="NKWUH PESLRW" u="1"/>
        <s v="RBHZN 08       3066" u="1"/>
        <s v="XVPME41PUFB" u="1"/>
        <s v="WRQJYSKRM LVIG M158" u="1"/>
        <s v="LMGNUJW KPCJQJ N730" u="1"/>
        <s v="HH ILF 88      1693" u="1"/>
        <s v="YPVO WR" u="1"/>
        <s v="WZWJKP NPCAUPR" u="1"/>
        <s v="UTTOTGXD 01 Z. 8844" u="1"/>
        <s v="UELJKEH X808" u="1"/>
        <s v="GDVJZT" u="1"/>
        <s v="TYMZOV/CL MKBSXA" u="1"/>
        <s v="JRRMZK CBWAM E 5348" u="1"/>
        <s v="QFUSKH 28 2911" u="1"/>
        <s v="VVN CZJKZB 0321" u="1"/>
        <s v="TITF" u="1"/>
        <s v="NYLP QCJJSPYHY 6091" u="1"/>
        <s v="HJTQF TRDWSWNRGU" u="1"/>
        <s v="NWR LOLZVEK LV Z634" u="1"/>
        <s v="MVYRYNJD 3522" u="1"/>
        <s v="AGE C079" u="1"/>
        <s v="GGHLVKQ ZD FOM Y082" u="1"/>
        <s v="HOMMGOI 65     2583" u="1"/>
        <s v="YBEKH DOJY MXR P964" u="1"/>
        <s v="EXGDWPOT       I304" u="1"/>
        <s v="XQHIC XAALDIJO A768" u="1"/>
        <s v="BIT ERQTF INDM" u="1"/>
        <s v="SLFSX 71 D763" u="1"/>
        <s v="ZXRMJHKN WXXGEGG 18" u="1"/>
        <s v="AJPLSWK 03 JSV 2633" u="1"/>
        <s v="RMSGNMUB MSIIYX" u="1"/>
        <s v="SB OIORX MBIM J191" u="1"/>
        <s v="LMTNZTXSE SYIJQOYF" u="1"/>
        <s v="WDHVOS 88      5517" u="1"/>
        <s v="XQSRDRT 7700" u="1"/>
        <s v="Z'JZTTE QFRIZIZUX JA" u="1"/>
        <s v="ANVQEBD RPVCGU 3622" u="1"/>
        <s v="TWIUGTZ ULGJVH 1048" u="1"/>
        <s v="YPK" u="1"/>
        <s v="BTZAMRS Y766" u="1"/>
        <s v="QREIH OPYYDEYY T322" u="1"/>
        <s v="YTHBL WRWIZIKF V946" u="1"/>
        <s v="JGRM ATGYMK 57 1193" u="1"/>
        <s v="FBW ZQSQNN P600" u="1"/>
        <s v="WDPAXXG 91     6131" u="1"/>
        <s v="AD KYVF" u="1"/>
        <s v="LKO XYP UTB" u="1"/>
        <s v="HGAYUH PCUU OI 6389" u="1"/>
        <s v="VIHIHAQJ GFJOM SAMNP" u="1"/>
        <s v="OTCQJ LEP (BNQ 6195" u="1"/>
        <s v="OXIPZGT EKFW I 9189" u="1"/>
        <s v="VQNFGUU" u="1"/>
        <s v="ZSSWXD CJEWQQEKUE FHM" u="1"/>
        <s v="LSELWSKENP 71  V428" u="1"/>
        <s v="RIP HWNN 30 UM 1724" u="1"/>
        <s v="SHQ Q871" u="1"/>
        <s v="EFW VITRNR CKG C537" u="1"/>
        <s v="PTVLCW 5332" u="1"/>
        <s v="ZJXIRYU NTAAMB 5934" u="1"/>
        <s v="MNY TPAMIWL G529" u="1"/>
        <s v="QDWMWHI V284" u="1"/>
        <s v="CAUCN ENP U573" u="1"/>
        <s v="ENNACZXVF A794" u="1"/>
        <s v="LZ RQKRT M448" u="1"/>
        <s v="WVC UZM ZLJXIA K548" u="1"/>
        <s v="YQPCBREZTS9" u="1"/>
        <s v="LT NUKOT WROK" u="1"/>
        <s v="IUGJESN  PSLSI 7757" u="1"/>
        <s v="MPXKNHWP E544" u="1"/>
        <s v="INH IQHQRCGEP" u="1"/>
        <s v="BJNDDIBQ CQWRDAL" u="1"/>
        <s v="OBU  64 X021" u="1"/>
        <s v="SJAVXLY KYLOQGILM HT" u="1"/>
        <s v="UZIK KMEXDWLHG 3167" u="1"/>
        <s v="BBTA 63 1157" u="1"/>
        <s v="EGKV PLCKNXVXK V0975" u="1"/>
        <s v="VRNF D709" u="1"/>
        <s v="LEGLFT 6732" u="1"/>
        <s v="QOXBO WTHMXMKR Y582" u="1"/>
        <s v="SVADLAB JJGBBQ 2509" u="1"/>
        <s v="QLK L663" u="1"/>
        <s v="WMIL           H093" u="1"/>
        <s v="YQPX" u="1"/>
        <s v="GIYCFN VSUXRNG X260" u="1"/>
        <s v="TIIG J949" u="1"/>
        <s v="GWV WJWIW U390" u="1"/>
        <s v="BTA 06         P360" u="1"/>
        <s v="UBOTVNLL 57 9551" u="1"/>
        <s v="HYWBEOWWP CZDQ A505" u="1"/>
        <s v="DPIMLDNWVD IBP 1083" u="1"/>
        <s v="DHJMW SISXAEKY P159" u="1"/>
        <s v="IGWUVDWWCS R.X R304" u="1"/>
        <s v="QMJ96ZKAW" u="1"/>
        <s v="TDIFSY 92 5119" u="1"/>
        <s v="CIBHDQNT GGIHM J357" u="1"/>
        <s v="VXWMRJVXLOPOI  4987" u="1"/>
        <s v="XHWFGVNX B700" u="1"/>
        <s v="AWIWZSA 62     3671" u="1"/>
        <s v="PYJAKQHZ MIAAA S704" u="1"/>
        <s v="QORD TUNCBZK   T088" u="1"/>
        <s v="TXJQFD FNQQQDS G081" u="1"/>
        <s v="GNOZAG QUBULLN 2896" u="1"/>
        <s v="IZQXY GLEOLVRFYY" u="1"/>
        <s v="CMFK RTEVSMYLZ 8036" u="1"/>
        <s v="GAOUU MNNMWPM  T547" u="1"/>
        <s v="POAHOA ITCJVYR 9945" u="1"/>
        <s v="INOFDUCXRR 44  G437" u="1"/>
        <s v="APLALZ KMZENHC Q159" u="1"/>
        <s v="SGQNUO DY OCWR 5756" u="1"/>
        <s v="EVXYLRY - FR A.V.ZDX" u="1"/>
        <s v="XXAIMAJ" u="1"/>
        <s v="VVMN' N462" u="1"/>
        <s v="QY LIYLHTFYMG" u="1"/>
        <s v="MV QLGAAYP 20 7928" u="1"/>
      </sharedItems>
    </cacheField>
    <cacheField name="Pièce - Numéro" numFmtId="49">
      <sharedItems/>
    </cacheField>
    <cacheField name="Pièce - Libellé" numFmtId="49">
      <sharedItems/>
    </cacheField>
    <cacheField name="Solde Tenue de Compte" numFmtId="4">
      <sharedItems containsSemiMixedTypes="0" containsString="0" containsNumber="1" containsInteger="1" minValue="400" maxValue="8000"/>
    </cacheField>
    <cacheField name="Rglt - Pièce Type Echéance" numFmtId="49">
      <sharedItems/>
    </cacheField>
    <cacheField name="Rglt - Pièce Numéro" numFmtId="49">
      <sharedItems/>
    </cacheField>
    <cacheField name="Ecriture Générale - Date" numFmtId="14">
      <sharedItems containsSemiMixedTypes="0" containsNonDate="0" containsDate="1" containsString="0" minDate="2022-05-19T00:00:00" maxDate="2022-06-04T00:00:00"/>
    </cacheField>
    <cacheField name="Ecriture Auxiliaire - Date Echéance" numFmtId="14">
      <sharedItems containsSemiMixedTypes="0" containsNonDate="0" containsDate="1" containsString="0" minDate="2022-06-18T00:00:00" maxDate="2022-09-01T00:00:00"/>
    </cacheField>
    <cacheField name="Lettrage - Date" numFmtId="14">
      <sharedItems containsSemiMixedTypes="0" containsNonDate="0" containsDate="1" containsString="0" minDate="2022-05-30T00:00:00" maxDate="2022-09-01T00:00:00"/>
    </cacheField>
    <cacheField name="Ecart sur échéance" numFmtId="0">
      <sharedItems containsSemiMixedTypes="0" containsString="0" containsNumber="1" containsInteger="1" minValue="-68" maxValue="16"/>
    </cacheField>
    <cacheField name="Ecart sur pièce" numFmtId="0">
      <sharedItems containsSemiMixedTypes="0" containsString="0" containsNumber="1" containsInteger="1" minValue="0" maxValue="8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1">
  <r>
    <s v="LAHAYE LOCATION"/>
    <s v="412010"/>
    <s v="33911"/>
    <x v="0"/>
    <s v="7002205-000001"/>
    <s v="ANTHONY"/>
    <n v="4000"/>
    <s v="Réglement"/>
    <s v="0102207-000001"/>
    <d v="2022-05-19T00:00:00"/>
    <d v="2022-07-15T00:00:00"/>
    <d v="2022-07-31T00:00:00"/>
    <n v="16"/>
    <n v="73"/>
  </r>
  <r>
    <s v="LAHAYE LOCATION"/>
    <s v="412010"/>
    <s v="33911"/>
    <x v="0"/>
    <s v="7002205-000001"/>
    <s v="ANTHONY"/>
    <n v="8000"/>
    <s v="Réglement"/>
    <s v="0102205-000002"/>
    <d v="2022-05-19T00:00:00"/>
    <d v="2022-07-15T00:00:00"/>
    <d v="2022-05-30T00:00:00"/>
    <n v="-46"/>
    <n v="11"/>
  </r>
  <r>
    <s v="LAHAYE LOCATION"/>
    <s v="412010"/>
    <s v="33911"/>
    <x v="0"/>
    <s v="7002206-000001"/>
    <s v="TEST PHE 1"/>
    <n v="6000"/>
    <s v="Réglement"/>
    <s v="0702206-000001"/>
    <d v="2022-06-03T00:00:00"/>
    <d v="2022-08-10T00:00:00"/>
    <d v="2022-06-03T00:00:00"/>
    <n v="-68"/>
    <n v="0"/>
  </r>
  <r>
    <s v="LAHAYE LOCATION"/>
    <s v="412010"/>
    <s v="33911"/>
    <x v="0"/>
    <s v="7002206-000002"/>
    <s v="TEST PHE 2"/>
    <n v="4800"/>
    <s v="Réglement"/>
    <s v="0702207-000001"/>
    <d v="2022-06-03T00:00:00"/>
    <d v="2022-07-03T00:00:00"/>
    <d v="2022-07-03T00:00:00"/>
    <n v="0"/>
    <n v="30"/>
  </r>
  <r>
    <s v="LAHAYE LOCATION"/>
    <s v="412010"/>
    <s v="33911"/>
    <x v="0"/>
    <s v="7002206-000002"/>
    <s v="TEST PHE 2"/>
    <n v="4800"/>
    <s v="Réglement"/>
    <s v="0702208-000001"/>
    <d v="2022-06-03T00:00:00"/>
    <d v="2022-08-03T00:00:00"/>
    <d v="2022-08-03T00:00:00"/>
    <n v="0"/>
    <n v="61"/>
  </r>
  <r>
    <s v="LAHAYE LOCATION"/>
    <s v="412010"/>
    <s v="33911"/>
    <x v="0"/>
    <s v="7002206-000003"/>
    <s v="TEST PHE 3"/>
    <n v="4800"/>
    <s v="Réglement"/>
    <s v="0702207-000002"/>
    <d v="2022-06-03T00:00:00"/>
    <d v="2022-07-31T00:00:00"/>
    <d v="2022-07-31T00:00:00"/>
    <n v="0"/>
    <n v="58"/>
  </r>
  <r>
    <s v="LAHAYE LOCATION"/>
    <s v="412010"/>
    <s v="33911"/>
    <x v="0"/>
    <s v="7002206-000004"/>
    <s v="TEST PHE 6"/>
    <n v="400"/>
    <s v="Réglement"/>
    <s v="0702206-000002"/>
    <d v="2022-06-03T00:00:00"/>
    <d v="2022-06-30T00:00:00"/>
    <d v="2022-06-30T00:00:00"/>
    <n v="0"/>
    <n v="27"/>
  </r>
  <r>
    <s v="LAHAYE LOCATION"/>
    <s v="412010"/>
    <s v="33911"/>
    <x v="0"/>
    <s v="7002206-000004"/>
    <s v="TEST PHE 6"/>
    <n v="800"/>
    <s v="Réglement"/>
    <s v="0702206-000002"/>
    <d v="2022-06-03T00:00:00"/>
    <d v="2022-07-31T00:00:00"/>
    <d v="2022-06-30T00:00:00"/>
    <n v="-31"/>
    <n v="27"/>
  </r>
  <r>
    <s v="LAHAYE LOCATION"/>
    <s v="412010"/>
    <s v="33911"/>
    <x v="0"/>
    <s v="7002206-000005"/>
    <s v="TEST PHE 4"/>
    <n v="3600"/>
    <s v="Réglement"/>
    <s v="0702206-000003"/>
    <d v="2022-06-03T00:00:00"/>
    <d v="2022-06-18T00:00:00"/>
    <d v="2022-06-15T00:00:00"/>
    <n v="-3"/>
    <n v="12"/>
  </r>
  <r>
    <s v="LAHAYE LOCATION"/>
    <s v="412010"/>
    <s v="33911"/>
    <x v="0"/>
    <s v="7002206-000006"/>
    <s v="TEST PHE 5"/>
    <n v="1000"/>
    <s v="Réglement"/>
    <s v="0702207-000003"/>
    <d v="2022-06-03T00:00:00"/>
    <d v="2022-07-31T00:00:00"/>
    <d v="2022-07-31T00:00:00"/>
    <n v="0"/>
    <n v="58"/>
  </r>
  <r>
    <s v="LAHAYE LOCATION"/>
    <s v="412010"/>
    <s v="33911"/>
    <x v="0"/>
    <s v="7002206-000006"/>
    <s v="TEST PHE 5"/>
    <n v="1400"/>
    <s v="Réglement"/>
    <s v="0702208-000002"/>
    <d v="2022-06-03T00:00:00"/>
    <d v="2022-08-31T00:00:00"/>
    <d v="2022-08-31T00:00:00"/>
    <n v="0"/>
    <n v="8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8103ECA-9232-4A20-A75F-68FF223F2EBA}" name="Tableau croisé dynamique3" cacheId="0" applyNumberFormats="0" applyBorderFormats="0" applyFontFormats="0" applyPatternFormats="0" applyAlignmentFormats="0" applyWidthHeightFormats="1" dataCaption="Valeurs" updatedVersion="8" minRefreshableVersion="3" useAutoFormatting="1" itemPrintTitles="1" createdVersion="7" indent="0" outline="1" outlineData="1" multipleFieldFilters="0" chartFormat="1">
  <location ref="AD18:AF20" firstHeaderRow="0" firstDataRow="1" firstDataCol="1"/>
  <pivotFields count="14">
    <pivotField showAll="0"/>
    <pivotField showAll="0"/>
    <pivotField showAll="0"/>
    <pivotField axis="axisRow" showAll="0">
      <items count="1075">
        <item m="1" x="313"/>
        <item m="1" x="287"/>
        <item m="1" x="115"/>
        <item m="1" x="775"/>
        <item m="1" x="771"/>
        <item m="1" x="269"/>
        <item m="1" x="464"/>
        <item m="1" x="733"/>
        <item m="1" x="448"/>
        <item m="1" x="738"/>
        <item m="1" x="170"/>
        <item m="1" x="824"/>
        <item m="1" x="222"/>
        <item m="1" x="422"/>
        <item m="1" x="605"/>
        <item m="1" x="478"/>
        <item m="1" x="219"/>
        <item m="1" x="1012"/>
        <item m="1" x="135"/>
        <item m="1" x="26"/>
        <item m="1" x="151"/>
        <item m="1" x="925"/>
        <item m="1" x="261"/>
        <item m="1" x="181"/>
        <item m="1" x="366"/>
        <item m="1" x="100"/>
        <item m="1" x="618"/>
        <item m="1" x="486"/>
        <item m="1" x="962"/>
        <item m="1" x="37"/>
        <item m="1" x="876"/>
        <item m="1" x="221"/>
        <item m="1" x="634"/>
        <item m="1" x="123"/>
        <item m="1" x="481"/>
        <item m="1" x="284"/>
        <item m="1" x="760"/>
        <item m="1" x="368"/>
        <item m="1" x="27"/>
        <item m="1" x="499"/>
        <item m="1" x="347"/>
        <item m="1" x="218"/>
        <item m="1" x="528"/>
        <item m="1" x="193"/>
        <item m="1" x="580"/>
        <item m="1" x="956"/>
        <item m="1" x="266"/>
        <item m="1" x="154"/>
        <item m="1" x="924"/>
        <item m="1" x="612"/>
        <item m="1" x="875"/>
        <item m="1" x="787"/>
        <item m="1" x="753"/>
        <item m="1" x="353"/>
        <item m="1" x="913"/>
        <item m="1" x="569"/>
        <item m="1" x="805"/>
        <item m="1" x="275"/>
        <item m="1" x="844"/>
        <item m="1" x="1052"/>
        <item m="1" x="874"/>
        <item m="1" x="531"/>
        <item m="1" x="707"/>
        <item m="1" x="629"/>
        <item m="1" x="93"/>
        <item m="1" x="330"/>
        <item m="1" x="523"/>
        <item m="1" x="155"/>
        <item m="1" x="828"/>
        <item m="1" x="522"/>
        <item m="1" x="764"/>
        <item m="1" x="1065"/>
        <item m="1" x="361"/>
        <item m="1" x="352"/>
        <item m="1" x="795"/>
        <item m="1" x="820"/>
        <item m="1" x="138"/>
        <item m="1" x="988"/>
        <item m="1" x="358"/>
        <item m="1" x="741"/>
        <item m="1" x="682"/>
        <item m="1" x="695"/>
        <item m="1" x="630"/>
        <item m="1" x="953"/>
        <item m="1" x="606"/>
        <item m="1" x="767"/>
        <item m="1" x="593"/>
        <item m="1" x="22"/>
        <item m="1" x="909"/>
        <item m="1" x="822"/>
        <item m="1" x="8"/>
        <item m="1" x="950"/>
        <item m="1" x="506"/>
        <item m="1" x="459"/>
        <item m="1" x="230"/>
        <item m="1" x="510"/>
        <item m="1" x="354"/>
        <item m="1" x="711"/>
        <item m="1" x="328"/>
        <item m="1" x="931"/>
        <item m="1" x="60"/>
        <item m="1" x="399"/>
        <item m="1" x="884"/>
        <item m="1" x="920"/>
        <item m="1" x="774"/>
        <item m="1" x="141"/>
        <item m="1" x="401"/>
        <item m="1" x="129"/>
        <item m="1" x="445"/>
        <item m="1" x="332"/>
        <item m="1" x="992"/>
        <item m="1" x="152"/>
        <item m="1" x="971"/>
        <item m="1" x="108"/>
        <item m="1" x="462"/>
        <item m="1" x="375"/>
        <item m="1" x="421"/>
        <item m="1" x="584"/>
        <item m="1" x="678"/>
        <item m="1" x="417"/>
        <item m="1" x="268"/>
        <item m="1" x="337"/>
        <item m="1" x="387"/>
        <item m="1" x="731"/>
        <item m="1" x="990"/>
        <item m="1" x="349"/>
        <item m="1" x="163"/>
        <item m="1" x="761"/>
        <item m="1" x="616"/>
        <item m="1" x="413"/>
        <item m="1" x="162"/>
        <item m="1" x="357"/>
        <item m="1" x="427"/>
        <item m="1" x="420"/>
        <item m="1" x="198"/>
        <item m="1" x="749"/>
        <item m="1" x="926"/>
        <item m="1" x="187"/>
        <item m="1" x="270"/>
        <item m="1" x="525"/>
        <item m="1" x="1005"/>
        <item m="1" x="937"/>
        <item m="1" x="432"/>
        <item m="1" x="558"/>
        <item m="1" x="476"/>
        <item m="1" x="583"/>
        <item m="1" x="957"/>
        <item m="1" x="234"/>
        <item m="1" x="910"/>
        <item m="1" x="70"/>
        <item m="1" x="508"/>
        <item m="1" x="443"/>
        <item m="1" x="801"/>
        <item m="1" x="168"/>
        <item m="1" x="15"/>
        <item m="1" x="998"/>
        <item m="1" x="944"/>
        <item m="1" x="407"/>
        <item m="1" x="553"/>
        <item m="1" x="109"/>
        <item m="1" x="182"/>
        <item m="1" x="42"/>
        <item m="1" x="747"/>
        <item m="1" x="858"/>
        <item m="1" x="1004"/>
        <item m="1" x="512"/>
        <item m="1" x="765"/>
        <item m="1" x="71"/>
        <item m="1" x="836"/>
        <item m="1" x="1061"/>
        <item m="1" x="456"/>
        <item m="1" x="404"/>
        <item m="1" x="560"/>
        <item m="1" x="213"/>
        <item m="1" x="236"/>
        <item m="1" x="700"/>
        <item m="1" x="893"/>
        <item m="1" x="1010"/>
        <item m="1" x="85"/>
        <item m="1" x="112"/>
        <item m="1" x="601"/>
        <item m="1" x="906"/>
        <item m="1" x="712"/>
        <item m="1" x="791"/>
        <item m="1" x="335"/>
        <item m="1" x="888"/>
        <item m="1" x="381"/>
        <item m="1" x="588"/>
        <item m="1" x="379"/>
        <item m="1" x="491"/>
        <item m="1" x="717"/>
        <item m="1" x="438"/>
        <item m="1" x="156"/>
        <item m="1" x="673"/>
        <item m="1" x="127"/>
        <item m="1" x="104"/>
        <item m="1" x="454"/>
        <item m="1" x="842"/>
        <item m="1" x="994"/>
        <item m="1" x="658"/>
        <item m="1" x="599"/>
        <item m="1" x="324"/>
        <item m="1" x="97"/>
        <item m="1" x="819"/>
        <item m="1" x="627"/>
        <item m="1" x="806"/>
        <item m="1" x="642"/>
        <item m="1" x="843"/>
        <item m="1" x="172"/>
        <item m="1" x="891"/>
        <item m="1" x="231"/>
        <item m="1" x="295"/>
        <item m="1" x="651"/>
        <item m="1" x="632"/>
        <item m="1" x="706"/>
        <item m="1" x="973"/>
        <item m="1" x="289"/>
        <item m="1" x="807"/>
        <item m="1" x="865"/>
        <item m="1" x="1047"/>
        <item m="1" x="993"/>
        <item m="1" x="19"/>
        <item m="1" x="450"/>
        <item m="1" x="393"/>
        <item m="1" x="979"/>
        <item m="1" x="514"/>
        <item m="1" x="625"/>
        <item m="1" x="863"/>
        <item m="1" x="879"/>
        <item m="1" x="849"/>
        <item m="1" x="551"/>
        <item m="1" x="241"/>
        <item m="1" x="639"/>
        <item m="1" x="341"/>
        <item m="1" x="359"/>
        <item m="1" x="46"/>
        <item m="1" x="679"/>
        <item m="1" x="45"/>
        <item m="1" x="955"/>
        <item m="1" x="134"/>
        <item m="1" x="644"/>
        <item m="1" x="676"/>
        <item m="1" x="406"/>
        <item m="1" x="728"/>
        <item m="1" x="549"/>
        <item m="1" x="146"/>
        <item m="1" x="502"/>
        <item m="1" x="533"/>
        <item m="1" x="674"/>
        <item m="1" x="784"/>
        <item m="1" x="246"/>
        <item m="1" x="809"/>
        <item m="1" x="470"/>
        <item m="1" x="550"/>
        <item m="1" x="974"/>
        <item m="1" x="321"/>
        <item m="1" x="319"/>
        <item m="1" x="38"/>
        <item m="1" x="871"/>
        <item m="1" x="1034"/>
        <item m="1" x="982"/>
        <item m="1" x="64"/>
        <item m="1" x="894"/>
        <item m="1" x="132"/>
        <item m="1" x="1068"/>
        <item m="1" x="892"/>
        <item m="1" x="119"/>
        <item m="1" x="783"/>
        <item m="1" x="908"/>
        <item m="1" x="79"/>
        <item m="1" x="394"/>
        <item m="1" x="830"/>
        <item m="1" x="862"/>
        <item m="1" x="817"/>
        <item m="1" x="615"/>
        <item m="1" x="166"/>
        <item m="1" x="685"/>
        <item m="1" x="570"/>
        <item m="1" x="385"/>
        <item m="1" x="640"/>
        <item m="1" x="852"/>
        <item m="1" x="535"/>
        <item m="1" x="758"/>
        <item m="1" x="698"/>
        <item m="1" x="776"/>
        <item m="1" x="1031"/>
        <item m="1" x="1019"/>
        <item m="1" x="273"/>
        <item m="1" x="927"/>
        <item m="1" x="503"/>
        <item m="1" x="766"/>
        <item m="1" x="48"/>
        <item m="1" x="200"/>
        <item m="1" x="437"/>
        <item m="1" x="555"/>
        <item m="1" x="1000"/>
        <item m="1" x="890"/>
        <item m="1" x="591"/>
        <item m="1" x="745"/>
        <item m="1" x="105"/>
        <item m="1" x="35"/>
        <item m="1" x="526"/>
        <item m="1" x="453"/>
        <item m="1" x="542"/>
        <item m="1" x="490"/>
        <item m="1" x="689"/>
        <item m="1" x="253"/>
        <item m="1" x="78"/>
        <item m="1" x="242"/>
        <item m="1" x="147"/>
        <item m="1" x="933"/>
        <item m="1" x="1071"/>
        <item m="1" x="800"/>
        <item m="1" x="668"/>
        <item m="1" x="271"/>
        <item m="1" x="637"/>
        <item m="1" x="887"/>
        <item m="1" x="536"/>
        <item m="1" x="1067"/>
        <item m="1" x="139"/>
        <item m="1" x="572"/>
        <item m="1" x="729"/>
        <item m="1" x="1015"/>
        <item m="1" x="665"/>
        <item m="1" x="635"/>
        <item m="1" x="835"/>
        <item m="1" x="752"/>
        <item m="1" x="411"/>
        <item m="1" x="524"/>
        <item m="1" x="223"/>
        <item m="1" x="186"/>
        <item m="1" x="611"/>
        <item m="1" x="969"/>
        <item m="1" x="183"/>
        <item m="1" x="690"/>
        <item m="1" x="579"/>
        <item m="1" x="978"/>
        <item m="1" x="290"/>
        <item m="1" x="17"/>
        <item m="1" x="189"/>
        <item m="1" x="899"/>
        <item m="1" x="755"/>
        <item m="1" x="539"/>
        <item m="1" x="864"/>
        <item m="1" x="983"/>
        <item m="1" x="58"/>
        <item m="1" x="948"/>
        <item m="1" x="3"/>
        <item m="1" x="57"/>
        <item m="1" x="452"/>
        <item m="1" x="1040"/>
        <item m="1" x="92"/>
        <item m="1" x="686"/>
        <item m="1" x="598"/>
        <item m="1" x="474"/>
        <item m="1" x="316"/>
        <item m="1" x="653"/>
        <item m="1" x="396"/>
        <item m="1" x="1016"/>
        <item m="1" x="619"/>
        <item m="1" x="714"/>
        <item m="1" x="779"/>
        <item m="1" x="336"/>
        <item m="1" x="196"/>
        <item m="1" x="548"/>
        <item m="1" x="692"/>
        <item m="1" x="547"/>
        <item m="1" x="1003"/>
        <item m="1" x="322"/>
        <item m="1" x="95"/>
        <item m="1" x="465"/>
        <item m="1" x="360"/>
        <item m="1" x="837"/>
        <item m="1" x="815"/>
        <item m="1" x="1023"/>
        <item m="1" x="565"/>
        <item m="1" x="840"/>
        <item m="1" x="471"/>
        <item m="1" x="1035"/>
        <item m="1" x="217"/>
        <item m="1" x="53"/>
        <item m="1" x="61"/>
        <item m="1" x="575"/>
        <item m="1" x="934"/>
        <item m="1" x="1001"/>
        <item m="1" x="389"/>
        <item m="1" x="500"/>
        <item m="1" x="963"/>
        <item m="1" x="24"/>
        <item m="1" x="224"/>
        <item m="1" x="467"/>
        <item m="1" x="82"/>
        <item m="1" x="566"/>
        <item m="1" x="681"/>
        <item m="1" x="702"/>
        <item m="1" x="756"/>
        <item m="1" x="1050"/>
        <item m="1" x="250"/>
        <item m="1" x="885"/>
        <item m="1" x="604"/>
        <item m="1" x="882"/>
        <item m="1" x="592"/>
        <item m="1" x="873"/>
        <item m="1" x="869"/>
        <item m="1" x="364"/>
        <item m="1" x="177"/>
        <item m="1" x="886"/>
        <item m="1" x="986"/>
        <item m="1" x="28"/>
        <item m="1" x="188"/>
        <item m="1" x="302"/>
        <item m="1" x="293"/>
        <item m="1" x="99"/>
        <item m="1" x="161"/>
        <item m="1" x="878"/>
        <item m="1" x="260"/>
        <item m="1" x="468"/>
        <item m="1" x="796"/>
        <item m="1" x="857"/>
        <item m="1" x="935"/>
        <item m="1" x="1069"/>
        <item m="1" x="563"/>
        <item m="1" x="1030"/>
        <item m="1" x="736"/>
        <item m="1" x="370"/>
        <item m="1" x="243"/>
        <item m="1" x="660"/>
        <item m="1" x="258"/>
        <item m="1" x="739"/>
        <item m="1" x="33"/>
        <item m="1" x="9"/>
        <item m="1" x="966"/>
        <item m="1" x="280"/>
        <item m="1" x="122"/>
        <item m="1" x="732"/>
        <item m="1" x="205"/>
        <item m="1" x="943"/>
        <item m="1" x="276"/>
        <item m="1" x="264"/>
        <item m="1" x="646"/>
        <item m="1" x="237"/>
        <item m="1" x="538"/>
        <item m="1" x="214"/>
        <item m="1" x="725"/>
        <item m="1" x="1070"/>
        <item m="1" x="409"/>
        <item m="1" x="848"/>
        <item m="1" x="782"/>
        <item m="1" x="228"/>
        <item m="1" x="483"/>
        <item m="1" x="661"/>
        <item m="1" x="970"/>
        <item m="1" x="521"/>
        <item m="1" x="699"/>
        <item m="1" x="125"/>
        <item m="1" x="684"/>
        <item m="1" x="148"/>
        <item m="1" x="111"/>
        <item m="1" x="114"/>
        <item m="1" x="32"/>
        <item m="1" x="300"/>
        <item m="1" x="232"/>
        <item m="1" x="839"/>
        <item m="1" x="505"/>
        <item m="1" x="315"/>
        <item m="1" x="247"/>
        <item m="1" x="103"/>
        <item m="1" x="1006"/>
        <item m="1" x="770"/>
        <item m="1" x="301"/>
        <item m="1" x="277"/>
        <item m="1" x="571"/>
        <item m="1" x="288"/>
        <item m="1" x="49"/>
        <item m="1" x="473"/>
        <item m="1" x="816"/>
        <item m="1" x="552"/>
        <item m="1" x="173"/>
        <item m="1" x="883"/>
        <item m="1" x="444"/>
        <item m="1" x="976"/>
        <item m="1" x="623"/>
        <item m="1" x="469"/>
        <item m="1" x="355"/>
        <item m="1" x="89"/>
        <item m="1" x="1049"/>
        <item m="1" x="419"/>
        <item m="1" x="338"/>
        <item m="1" x="667"/>
        <item m="1" x="489"/>
        <item m="1" x="86"/>
        <item m="1" x="299"/>
        <item m="1" x="81"/>
        <item m="1" x="157"/>
        <item m="1" x="52"/>
        <item m="1" x="788"/>
        <item m="1" x="1053"/>
        <item m="1" x="210"/>
        <item m="1" x="185"/>
        <item m="1" x="1027"/>
        <item m="1" x="657"/>
        <item m="1" x="799"/>
        <item m="1" x="929"/>
        <item m="1" x="11"/>
        <item m="1" x="150"/>
        <item m="1" x="968"/>
        <item m="1" x="133"/>
        <item m="1" x="56"/>
        <item m="1" x="626"/>
        <item m="1" x="13"/>
        <item m="1" x="649"/>
        <item m="1" x="641"/>
        <item m="1" x="730"/>
        <item m="1" x="723"/>
        <item m="1" x="1009"/>
        <item m="1" x="25"/>
        <item m="1" x="821"/>
        <item m="1" x="197"/>
        <item m="1" x="818"/>
        <item m="1" x="494"/>
        <item m="1" x="1007"/>
        <item m="1" x="530"/>
        <item m="1" x="826"/>
        <item m="1" x="868"/>
        <item m="1" x="581"/>
        <item m="1" x="672"/>
        <item m="1" x="390"/>
        <item m="1" x="513"/>
        <item m="1" x="516"/>
        <item m="1" x="859"/>
        <item m="1" x="43"/>
        <item m="1" x="73"/>
        <item m="1" x="451"/>
        <item m="1" x="96"/>
        <item m="1" x="386"/>
        <item m="1" x="922"/>
        <item m="1" x="803"/>
        <item m="1" x="720"/>
        <item m="1" x="40"/>
        <item m="1" x="296"/>
        <item m="1" x="1033"/>
        <item m="1" x="365"/>
        <item m="1" x="274"/>
        <item m="1" x="546"/>
        <item m="1" x="1063"/>
        <item m="1" x="930"/>
        <item m="1" x="972"/>
        <item m="1" x="414"/>
        <item m="1" x="573"/>
        <item m="1" x="1057"/>
        <item m="1" x="485"/>
        <item m="1" x="638"/>
        <item m="1" x="174"/>
        <item m="1" x="562"/>
        <item m="1" x="367"/>
        <item m="1" x="383"/>
        <item m="1" x="590"/>
        <item m="1" x="907"/>
        <item m="1" x="833"/>
        <item m="1" x="726"/>
        <item m="1" x="647"/>
        <item m="1" x="965"/>
        <item m="1" x="1037"/>
        <item m="1" x="369"/>
        <item m="1" x="466"/>
        <item m="1" x="810"/>
        <item m="1" x="596"/>
        <item m="1" x="252"/>
        <item m="1" x="194"/>
        <item m="1" x="648"/>
        <item m="1" x="589"/>
        <item m="1" x="554"/>
        <item m="1" x="997"/>
        <item m="1" x="159"/>
        <item m="1" x="143"/>
        <item m="1" x="190"/>
        <item m="1" x="351"/>
        <item m="1" x="29"/>
        <item m="1" x="898"/>
        <item m="1" x="74"/>
        <item m="1" x="455"/>
        <item m="1" x="724"/>
        <item m="1" x="568"/>
        <item m="1" x="709"/>
        <item m="1" x="184"/>
        <item m="1" x="561"/>
        <item m="1" x="763"/>
        <item m="1" x="902"/>
        <item m="1" x="921"/>
        <item m="1" x="952"/>
        <item m="1" x="545"/>
        <item m="1" x="128"/>
        <item m="1" x="620"/>
        <item m="1" x="860"/>
        <item m="1" x="866"/>
        <item m="1" x="914"/>
        <item m="1" x="279"/>
        <item m="1" x="576"/>
        <item m="1" x="227"/>
        <item m="1" x="829"/>
        <item m="1" x="431"/>
        <item m="1" x="614"/>
        <item m="1" x="255"/>
        <item m="1" x="344"/>
        <item m="1" x="331"/>
        <item m="1" x="896"/>
        <item m="1" x="666"/>
        <item m="1" x="989"/>
        <item m="1" x="426"/>
        <item m="1" x="694"/>
        <item m="1" x="497"/>
        <item m="1" x="229"/>
        <item m="1" x="498"/>
        <item m="1" x="201"/>
        <item m="1" x="778"/>
        <item m="1" x="578"/>
        <item m="1" x="72"/>
        <item m="1" x="10"/>
        <item m="1" x="798"/>
        <item m="1" x="169"/>
        <item m="1" x="850"/>
        <item m="1" x="832"/>
        <item m="1" x="663"/>
        <item m="1" x="1"/>
        <item m="1" x="670"/>
        <item m="1" x="780"/>
        <item m="1" x="44"/>
        <item m="1" x="377"/>
        <item m="1" x="772"/>
        <item m="1" x="309"/>
        <item m="1" x="116"/>
        <item m="1" x="958"/>
        <item m="1" x="996"/>
        <item m="1" x="106"/>
        <item m="1" x="1017"/>
        <item m="1" x="697"/>
        <item m="1" x="768"/>
        <item m="1" x="343"/>
        <item m="1" x="1002"/>
        <item m="1" x="827"/>
        <item m="1" x="961"/>
        <item m="1" x="87"/>
        <item m="1" x="373"/>
        <item m="1" x="216"/>
        <item m="1" x="654"/>
        <item m="1" x="160"/>
        <item m="1" x="1039"/>
        <item m="1" x="574"/>
        <item m="1" x="900"/>
        <item m="1" x="326"/>
        <item m="1" x="804"/>
        <item m="1" x="895"/>
        <item m="1" x="750"/>
        <item m="1" x="429"/>
        <item m="1" x="339"/>
        <item m="1" x="881"/>
        <item m="1" x="333"/>
        <item m="1" x="792"/>
        <item m="1" x="762"/>
        <item m="1" x="480"/>
        <item m="1" x="532"/>
        <item m="1" x="721"/>
        <item m="1" x="662"/>
        <item m="1" x="425"/>
        <item m="1" x="1073"/>
        <item m="1" x="63"/>
        <item m="1" x="954"/>
        <item m="1" x="769"/>
        <item m="1" x="556"/>
        <item m="1" x="257"/>
        <item m="1" x="308"/>
        <item m="1" x="851"/>
        <item m="1" x="704"/>
        <item m="1" x="149"/>
        <item m="1" x="831"/>
        <item m="1" x="951"/>
        <item m="1" x="1018"/>
        <item m="1" x="433"/>
        <item m="1" x="1014"/>
        <item m="1" x="493"/>
        <item m="1" x="4"/>
        <item m="1" x="691"/>
        <item m="1" x="757"/>
        <item m="1" x="384"/>
        <item m="1" x="861"/>
        <item m="1" x="317"/>
        <item m="1" x="1055"/>
        <item m="1" x="7"/>
        <item m="1" x="209"/>
        <item m="1" x="477"/>
        <item m="1" x="540"/>
        <item m="1" x="716"/>
        <item m="1" x="534"/>
        <item m="1" x="397"/>
        <item m="1" x="797"/>
        <item m="1" x="781"/>
        <item m="1" x="602"/>
        <item m="1" x="50"/>
        <item m="1" x="179"/>
        <item m="1" x="65"/>
        <item m="1" x="165"/>
        <item m="1" x="713"/>
        <item m="1" x="31"/>
        <item m="1" x="131"/>
        <item m="1" x="62"/>
        <item m="1" x="158"/>
        <item m="1" x="1066"/>
        <item m="1" x="20"/>
        <item m="1" x="415"/>
        <item m="1" x="559"/>
        <item m="1" x="936"/>
        <item m="1" x="278"/>
        <item m="1" x="1013"/>
        <item m="1" x="238"/>
        <item m="1" x="567"/>
        <item m="1" x="688"/>
        <item m="1" x="1022"/>
        <item m="1" x="557"/>
        <item m="1" x="318"/>
        <item m="1" x="947"/>
        <item m="1" x="77"/>
        <item m="1" x="55"/>
        <item m="1" x="959"/>
        <item m="1" x="984"/>
        <item m="1" x="136"/>
        <item m="1" x="939"/>
        <item m="1" x="656"/>
        <item m="1" x="412"/>
        <item m="1" x="923"/>
        <item m="1" x="220"/>
        <item m="1" x="342"/>
        <item m="1" x="286"/>
        <item m="1" x="16"/>
        <item m="1" x="323"/>
        <item m="1" x="919"/>
        <item m="1" x="84"/>
        <item m="1" x="748"/>
        <item m="1" x="371"/>
        <item m="1" x="838"/>
        <item m="1" x="515"/>
        <item m="1" x="51"/>
        <item m="1" x="362"/>
        <item m="1" x="1056"/>
        <item m="1" x="867"/>
        <item m="1" x="1051"/>
        <item m="1" x="403"/>
        <item m="1" x="1028"/>
        <item m="1" x="178"/>
        <item m="1" x="1064"/>
        <item m="1" x="265"/>
        <item m="1" x="405"/>
        <item m="1" x="789"/>
        <item m="1" x="915"/>
        <item m="1" x="610"/>
        <item m="1" x="457"/>
        <item m="1" x="142"/>
        <item m="1" x="110"/>
        <item m="1" x="41"/>
        <item m="1" x="47"/>
        <item m="1" x="101"/>
        <item m="1" x="916"/>
        <item m="1" x="785"/>
        <item m="1" x="671"/>
        <item m="1" x="458"/>
        <item m="1" x="495"/>
        <item m="1" x="388"/>
        <item m="1" x="120"/>
        <item m="1" x="1058"/>
        <item m="1" x="307"/>
        <item m="1" x="312"/>
        <item m="1" x="69"/>
        <item m="1" x="298"/>
        <item m="1" x="509"/>
        <item m="1" x="643"/>
        <item m="1" x="856"/>
        <item m="1" x="794"/>
        <item m="1" x="754"/>
        <item m="1" x="327"/>
        <item m="1" x="171"/>
        <item m="1" x="267"/>
        <item m="1" x="117"/>
        <item m="1" x="705"/>
        <item m="1" x="751"/>
        <item m="1" x="617"/>
        <item m="1" x="719"/>
        <item m="1" x="1044"/>
        <item m="1" x="1024"/>
        <item m="1" x="1036"/>
        <item m="1" x="901"/>
        <item m="1" x="1059"/>
        <item m="1" x="292"/>
        <item m="1" x="600"/>
        <item m="1" x="488"/>
        <item m="1" x="608"/>
        <item m="1" x="564"/>
        <item m="1" x="208"/>
        <item m="1" x="812"/>
        <item m="1" x="1038"/>
        <item m="1" x="1041"/>
        <item m="1" x="39"/>
        <item m="1" x="463"/>
        <item m="1" x="418"/>
        <item m="1" x="543"/>
        <item m="1" x="245"/>
        <item m="1" x="479"/>
        <item m="1" x="880"/>
        <item m="1" x="382"/>
        <item m="1" x="980"/>
        <item m="1" x="693"/>
        <item m="1" x="529"/>
        <item m="1" x="67"/>
        <item m="1" x="737"/>
        <item m="1" x="306"/>
        <item m="1" x="225"/>
        <item m="1" x="734"/>
        <item m="1" x="460"/>
        <item m="1" x="5"/>
        <item m="1" x="14"/>
        <item m="1" x="1060"/>
        <item m="1" x="392"/>
        <item m="1" x="1020"/>
        <item m="1" x="239"/>
        <item m="1" x="519"/>
        <item m="1" x="1008"/>
        <item m="1" x="314"/>
        <item m="1" x="400"/>
        <item m="1" x="424"/>
        <item m="1" x="507"/>
        <item m="1" x="59"/>
        <item m="1" x="36"/>
        <item m="1" x="391"/>
        <item m="1" x="144"/>
        <item m="1" x="251"/>
        <item m="1" x="440"/>
        <item m="1" x="664"/>
        <item m="1" x="877"/>
        <item m="1" x="291"/>
        <item m="1" x="942"/>
        <item m="1" x="430"/>
        <item m="1" x="484"/>
        <item m="1" x="256"/>
        <item m="1" x="215"/>
        <item m="1" x="207"/>
        <item m="1" x="356"/>
        <item m="1" x="846"/>
        <item m="1" x="482"/>
        <item m="1" x="118"/>
        <item m="1" x="967"/>
        <item m="1" x="687"/>
        <item m="1" x="904"/>
        <item m="1" x="380"/>
        <item m="1" x="544"/>
        <item m="1" x="655"/>
        <item m="1" x="650"/>
        <item m="1" x="669"/>
        <item m="1" x="735"/>
        <item m="1" x="305"/>
        <item m="1" x="496"/>
        <item m="1" x="823"/>
        <item m="1" x="212"/>
        <item m="1" x="932"/>
        <item m="1" x="696"/>
        <item m="1" x="320"/>
        <item m="1" x="439"/>
        <item m="1" x="248"/>
        <item m="1" x="659"/>
        <item m="1" x="597"/>
        <item m="1" x="435"/>
        <item m="1" x="631"/>
        <item m="1" x="603"/>
        <item m="1" x="854"/>
        <item m="1" x="285"/>
        <item m="1" x="282"/>
        <item m="1" x="1029"/>
        <item m="1" x="94"/>
        <item m="1" x="759"/>
        <item m="1" x="946"/>
        <item m="1" x="995"/>
        <item m="1" x="113"/>
        <item m="1" x="395"/>
        <item m="1" x="372"/>
        <item m="1" x="126"/>
        <item m="1" x="240"/>
        <item m="1" x="21"/>
        <item m="1" x="206"/>
        <item m="1" x="960"/>
        <item m="1" x="434"/>
        <item m="1" x="303"/>
        <item m="1" x="870"/>
        <item m="1" x="297"/>
        <item m="1" x="102"/>
        <item m="1" x="1042"/>
        <item m="1" x="527"/>
        <item m="1" x="1032"/>
        <item m="1" x="582"/>
        <item m="1" x="263"/>
        <item m="1" x="740"/>
        <item m="1" x="975"/>
        <item m="1" x="897"/>
        <item m="1" x="121"/>
        <item m="1" x="1072"/>
        <item m="1" x="808"/>
        <item m="1" x="949"/>
        <item m="1" x="249"/>
        <item m="1" x="675"/>
        <item m="1" x="254"/>
        <item m="1" x="585"/>
        <item m="1" x="442"/>
        <item m="1" x="683"/>
        <item m="1" x="1011"/>
        <item m="1" x="587"/>
        <item m="1" x="211"/>
        <item m="1" x="903"/>
        <item m="1" x="259"/>
        <item m="1" x="621"/>
        <item m="1" x="586"/>
        <item m="1" x="577"/>
        <item m="1" x="244"/>
        <item m="1" x="203"/>
        <item m="1" x="262"/>
        <item m="1" x="607"/>
        <item m="1" x="140"/>
        <item m="1" x="199"/>
        <item m="1" x="374"/>
        <item m="1" x="813"/>
        <item m="1" x="153"/>
        <item m="1" x="1026"/>
        <item m="1" x="504"/>
        <item m="1" x="677"/>
        <item m="1" x="66"/>
        <item m="1" x="636"/>
        <item m="1" x="80"/>
        <item m="1" x="722"/>
        <item m="1" x="746"/>
        <item m="1" x="398"/>
        <item m="1" x="350"/>
        <item m="1" x="76"/>
        <item m="1" x="34"/>
        <item m="1" x="311"/>
        <item m="1" x="416"/>
        <item m="1" x="107"/>
        <item m="1" x="518"/>
        <item m="1" x="436"/>
        <item m="1" x="130"/>
        <item m="1" x="802"/>
        <item m="1" x="1025"/>
        <item m="1" x="167"/>
        <item m="1" x="402"/>
        <item m="1" x="428"/>
        <item m="1" x="977"/>
        <item m="1" x="710"/>
        <item m="1" x="811"/>
        <item m="1" x="1062"/>
        <item m="1" x="91"/>
        <item m="1" x="376"/>
        <item m="1" x="441"/>
        <item m="1" x="191"/>
        <item m="1" x="90"/>
        <item m="1" x="793"/>
        <item m="1" x="911"/>
        <item m="1" x="520"/>
        <item m="1" x="825"/>
        <item m="1" x="410"/>
        <item m="1" x="889"/>
        <item m="1" x="790"/>
        <item m="1" x="294"/>
        <item m="1" x="938"/>
        <item m="1" x="853"/>
        <item m="1" x="985"/>
        <item m="1" x="492"/>
        <item m="1" x="408"/>
        <item m="1" x="1043"/>
        <item m="1" x="834"/>
        <item m="1" x="918"/>
        <item m="1" x="363"/>
        <item m="1" x="1046"/>
        <item m="1" x="68"/>
        <item m="1" x="23"/>
        <item m="1" x="595"/>
        <item m="1" x="233"/>
        <item m="1" x="6"/>
        <item m="1" x="622"/>
        <item m="1" x="180"/>
        <item m="1" x="98"/>
        <item m="1" x="727"/>
        <item m="1" x="517"/>
        <item m="1" x="841"/>
        <item m="1" x="1021"/>
        <item m="1" x="987"/>
        <item m="1" x="304"/>
        <item m="1" x="645"/>
        <item m="1" x="1054"/>
        <item m="1" x="628"/>
        <item m="1" x="773"/>
        <item m="1" x="708"/>
        <item m="1" x="613"/>
        <item m="1" x="680"/>
        <item m="1" x="345"/>
        <item m="1" x="449"/>
        <item m="1" x="176"/>
        <item m="1" x="715"/>
        <item m="1" x="855"/>
        <item m="1" x="743"/>
        <item m="1" x="192"/>
        <item m="1" x="18"/>
        <item m="1" x="226"/>
        <item m="1" x="999"/>
        <item m="1" x="845"/>
        <item m="1" x="847"/>
        <item m="1" x="346"/>
        <item m="1" x="814"/>
        <item m="1" x="777"/>
        <item m="1" x="334"/>
        <item m="1" x="991"/>
        <item m="1" x="12"/>
        <item m="1" x="701"/>
        <item m="1" x="164"/>
        <item m="1" x="446"/>
        <item m="1" x="964"/>
        <item m="1" x="981"/>
        <item m="1" x="145"/>
        <item m="1" x="718"/>
        <item m="1" x="235"/>
        <item m="1" x="348"/>
        <item m="1" x="175"/>
        <item m="1" x="917"/>
        <item m="1" x="594"/>
        <item m="1" x="744"/>
        <item m="1" x="423"/>
        <item m="1" x="1048"/>
        <item m="1" x="786"/>
        <item m="1" x="928"/>
        <item m="1" x="75"/>
        <item m="1" x="378"/>
        <item m="1" x="447"/>
        <item m="1" x="475"/>
        <item m="1" x="54"/>
        <item m="1" x="609"/>
        <item m="1" x="652"/>
        <item m="1" x="941"/>
        <item m="1" x="912"/>
        <item m="1" x="742"/>
        <item m="1" x="872"/>
        <item m="1" x="195"/>
        <item m="1" x="272"/>
        <item m="1" x="30"/>
        <item m="1" x="281"/>
        <item m="1" x="541"/>
        <item m="1" x="310"/>
        <item m="1" x="624"/>
        <item m="1" x="137"/>
        <item m="1" x="487"/>
        <item m="1" x="329"/>
        <item m="1" x="633"/>
        <item m="1" x="472"/>
        <item m="1" x="283"/>
        <item m="1" x="325"/>
        <item m="1" x="905"/>
        <item m="1" x="945"/>
        <item m="1" x="940"/>
        <item m="1" x="1045"/>
        <item m="1" x="537"/>
        <item m="1" x="88"/>
        <item m="1" x="340"/>
        <item m="1" x="204"/>
        <item m="1" x="83"/>
        <item m="1" x="124"/>
        <item m="1" x="703"/>
        <item m="1" x="461"/>
        <item m="1" x="202"/>
        <item m="1" x="501"/>
        <item m="1" x="511"/>
        <item m="1" x="2"/>
        <item x="0"/>
        <item t="default"/>
      </items>
    </pivotField>
    <pivotField showAll="0"/>
    <pivotField showAll="0"/>
    <pivotField numFmtId="4" showAll="0"/>
    <pivotField showAll="0"/>
    <pivotField showAll="0"/>
    <pivotField numFmtId="14" showAll="0"/>
    <pivotField numFmtId="14" showAll="0"/>
    <pivotField numFmtId="14" showAll="0"/>
    <pivotField dataField="1" showAll="0"/>
    <pivotField dataField="1" showAll="0"/>
  </pivotFields>
  <rowFields count="1">
    <field x="3"/>
  </rowFields>
  <rowItems count="2">
    <i>
      <x v="1073"/>
    </i>
    <i t="grand">
      <x/>
    </i>
  </rowItems>
  <colFields count="1">
    <field x="-2"/>
  </colFields>
  <colItems count="2">
    <i>
      <x/>
    </i>
    <i i="1">
      <x v="1"/>
    </i>
  </colItems>
  <dataFields count="2">
    <dataField name="Moyenne de Ecart sur échéance" fld="12" subtotal="average" baseField="3" baseItem="7"/>
    <dataField name="Moyenne de Ecart sur pièce" fld="13" subtotal="average" baseField="3" baseItem="7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_Tiers___Libellé" xr10:uid="{B6E5B74B-4071-4675-BD58-D27AAD5979BC}" sourceName="Tiers - Libellé">
  <extLst>
    <x:ext xmlns:x15="http://schemas.microsoft.com/office/spreadsheetml/2010/11/main" uri="{2F2917AC-EB37-4324-AD4E-5DD8C200BD13}">
      <x15:tableSlicerCache tableId="1" column="3"/>
    </x:ext>
  </extLst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_Mode_Réglement___Libellé" xr10:uid="{0EF031C6-6448-4E73-8470-1151BFCBCA16}" sourceName="Mode Réglement - Libellé">
  <extLst>
    <x:ext xmlns:x15="http://schemas.microsoft.com/office/spreadsheetml/2010/11/main" uri="{2F2917AC-EB37-4324-AD4E-5DD8C200BD13}">
      <x15:tableSlicerCache tableId="1" column="17"/>
    </x:ext>
  </extLst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_Lettrage___Statut" xr10:uid="{958200A7-50B7-4B9E-A7EF-3AD6C232DF93}" sourceName="Lettrage - Statut">
  <extLst>
    <x:ext xmlns:x15="http://schemas.microsoft.com/office/spreadsheetml/2010/11/main" uri="{2F2917AC-EB37-4324-AD4E-5DD8C200BD13}">
      <x15:tableSlicerCache tableId="1" column="14"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Tiers - Libellé" xr10:uid="{C104C46E-1AC8-4E77-A85A-CA099E2190A9}" cache="Segment_Tiers___Libellé" caption="Tiers - Libellé" style="SlicerStyleDark2" rowHeight="241300"/>
  <slicer name="Mode Réglement - Libellé" xr10:uid="{76672E48-C3CE-4271-B3CE-E67D417AAC1E}" cache="Segment_Mode_Réglement___Libellé" caption="Mode Réglement - Libellé" style="SlicerStyleDark3" rowHeight="241300"/>
  <slicer name="Lettrage - Statut" xr10:uid="{CB821CD7-E87F-497C-9AE3-E6104E97916A}" cache="Segment_Lettrage___Statut" caption="Lettrage - Statut" style="SlicerStyleDark6" rowHeight="241300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E22108E-99FB-4C86-8C89-A6711FB242AC}" name="TableauE12" displayName="TableauE12" ref="E13:T25" totalsRowCount="1">
  <autoFilter ref="E13:T24" xr:uid="{BE22108E-99FB-4C86-8C89-A6711FB242AC}"/>
  <tableColumns count="16">
    <tableColumn id="1" xr3:uid="{702BEC61-1D29-48DC-AAC1-01D2A36B81CC}" name="Société - Libellé" totalsRowLabel="Total" dataDxfId="32"/>
    <tableColumn id="2" xr3:uid="{7630FA3F-3E13-43B6-993A-5BF5AAEEA21B}" name="Compte Général - Code" dataDxfId="31"/>
    <tableColumn id="3" xr3:uid="{73FE2118-E149-4AAB-847D-F99D9917B6C9}" name="Tiers - Libellé" dataDxfId="30"/>
    <tableColumn id="4" xr3:uid="{F33AE878-5CDF-46AD-8028-E80F68BFC593}" name="Pièce - Numéro" dataDxfId="29"/>
    <tableColumn id="5" xr3:uid="{CD349FBC-208E-46B8-A748-A38A33BD1303}" name="Pièce - Libellé" dataDxfId="28"/>
    <tableColumn id="6" xr3:uid="{A2D50313-2878-4AD8-B009-B678BFDEDC04}" name="Pièce - Type Echéance" dataDxfId="27"/>
    <tableColumn id="8" xr3:uid="{06726B11-36AA-45AD-8032-F18929D289FD}" name="Solde Tenue de Compte" totalsRowFunction="sum" dataDxfId="26" totalsRowDxfId="25"/>
    <tableColumn id="17" xr3:uid="{71D16023-9335-4652-9A9A-E756216E3BB2}" name="Mode Réglement - Libellé" dataDxfId="24" totalsRowDxfId="23"/>
    <tableColumn id="9" xr3:uid="{A78B9B5F-E6A4-4F12-837B-E3B16ECA14E7}" name="Rglt - Pièce Numéro" dataDxfId="22"/>
    <tableColumn id="10" xr3:uid="{1034919A-7A48-4197-B479-93329EEFA466}" name="Rglt - Pièce Libellé" dataDxfId="21"/>
    <tableColumn id="11" xr3:uid="{BF39FC19-CA67-479F-9143-41946D49A0EE}" name="Rglt - Pièce Type Code" dataDxfId="20"/>
    <tableColumn id="12" xr3:uid="{CF4CF3A5-C143-4527-92D3-F81A522B07DC}" name="Rglt - Pièce Type Libellé" dataDxfId="19"/>
    <tableColumn id="13" xr3:uid="{DD5A4F76-2566-42C6-A3CC-CFE5A6F063D8}" name="Rglt - Pièce Type Echéance" dataDxfId="18"/>
    <tableColumn id="14" xr3:uid="{D4542D1E-EF2A-4635-9699-26E64CACD14D}" name="Lettrage - Statut" dataDxfId="17"/>
    <tableColumn id="15" xr3:uid="{DFAD1CE8-8014-4AF2-9B75-FDB22BBA5B20}" name="Lettrage - Lettre" dataDxfId="16"/>
    <tableColumn id="16" xr3:uid="{2101C2CC-E436-4B43-9178-F12EEDD91B13}" name="Lettrage - Date" totalsRowFunction="count" dataDxfId="15"/>
  </tableColumns>
  <tableStyleInfo name="TableStyleMedium1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8F6F39A5-983E-45E6-B16B-5765857709AB}" name="TableauC12" displayName="TableauC12" ref="C13:P25" totalsRowCount="1">
  <autoFilter ref="C13:P24" xr:uid="{8F6F39A5-983E-45E6-B16B-5765857709AB}"/>
  <tableColumns count="14">
    <tableColumn id="1" xr3:uid="{C3E40DF8-CA3C-45FB-A9FF-E2B7EB49617A}" name="Société - Libellé" totalsRowLabel="Total" dataDxfId="14"/>
    <tableColumn id="2" xr3:uid="{641F4017-8DA4-4633-A368-50E186125BE1}" name="Compte Général - Code" dataDxfId="13"/>
    <tableColumn id="3" xr3:uid="{F9B2CF36-F220-4826-8F61-2C3B25DB0C75}" name="Tiers - Code" dataDxfId="12"/>
    <tableColumn id="4" xr3:uid="{2A02B761-8193-429D-9616-D58F7C4A1737}" name="Tiers - Libellé" dataDxfId="11"/>
    <tableColumn id="5" xr3:uid="{0BB92332-5C9C-43EE-B356-4CDFBF70D8DE}" name="Pièce - Numéro" dataDxfId="10"/>
    <tableColumn id="6" xr3:uid="{108D1402-C5DF-45BD-9414-3DB701D8614C}" name="Pièce - Libellé" dataDxfId="9"/>
    <tableColumn id="7" xr3:uid="{C6933998-AF30-4117-8417-402B04A388D1}" name="Solde Tenue de Compte" totalsRowFunction="sum" dataDxfId="8" totalsRowDxfId="7"/>
    <tableColumn id="8" xr3:uid="{6ECD25D7-AA85-4955-A2F3-2A1DE74EAB10}" name="Rglt - Pièce Type Echéance" dataDxfId="6"/>
    <tableColumn id="9" xr3:uid="{59C07055-1292-4443-87E4-D72E989FAB2B}" name="Rglt - Pièce Numéro" dataDxfId="5"/>
    <tableColumn id="10" xr3:uid="{95FD5FE2-3377-4BF5-8E07-8806EFACAEB1}" name="Ecriture Générale - Date" dataDxfId="4"/>
    <tableColumn id="11" xr3:uid="{1E8B71F2-6CFE-4B9A-8F69-CAC97C75C73C}" name="Ecriture Auxiliaire - Date Echéance" dataDxfId="3"/>
    <tableColumn id="12" xr3:uid="{A6E8ADCC-3289-4685-A01C-53BF3CDE5D72}" name="Lettrage - Date" dataDxfId="2"/>
    <tableColumn id="13" xr3:uid="{9C0C6398-62BB-490C-91D8-B27D7291E464}" name="Ecart sur échéance" totalsRowFunction="average" dataDxfId="1">
      <calculatedColumnFormula>IF(N14="","",IF(N14&gt;=M14,DATEDIF(M14,N14,"d"),DATEDIF(N14,M14,"d")*-1))</calculatedColumnFormula>
    </tableColumn>
    <tableColumn id="14" xr3:uid="{441517FE-8221-46DF-A384-C748F830701F}" name="Ecart sur pièce" totalsRowFunction="average" dataDxfId="0">
      <calculatedColumnFormula>IF(N14="","",IF(N14&gt;=L14,DATEDIF(L14,N14,"d"),DATEDIF(N14,L14,"d")*-1))</calculatedColumnFormula>
    </tableColumn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mments" Target="../comments1.xml"/><Relationship Id="rId5" Type="http://schemas.microsoft.com/office/2007/relationships/slicer" Target="../slicers/slicer1.xml"/><Relationship Id="rId4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Relationship Id="rId6" Type="http://schemas.openxmlformats.org/officeDocument/2006/relationships/comments" Target="../comments2.xml"/><Relationship Id="rId5" Type="http://schemas.openxmlformats.org/officeDocument/2006/relationships/table" Target="../tables/table2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2CAA0E-7C31-4C8D-BC43-3B9749511483}">
  <dimension ref="A1:AM44"/>
  <sheetViews>
    <sheetView showGridLines="0" tabSelected="1" zoomScale="70" zoomScaleNormal="70" workbookViewId="0">
      <selection sqref="A1:K2"/>
    </sheetView>
  </sheetViews>
  <sheetFormatPr baseColWidth="10" defaultRowHeight="15" x14ac:dyDescent="0.25"/>
  <cols>
    <col min="1" max="18" width="11.42578125" style="17"/>
    <col min="19" max="19" width="15.85546875" style="17" customWidth="1"/>
    <col min="20" max="16384" width="11.42578125" style="17"/>
  </cols>
  <sheetData>
    <row r="1" spans="1:39" ht="15" customHeight="1" x14ac:dyDescent="0.35">
      <c r="A1" s="25" t="s">
        <v>92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6"/>
      <c r="M1" s="26"/>
      <c r="N1" s="22"/>
      <c r="O1" s="15"/>
      <c r="P1" s="26"/>
      <c r="Q1" s="26"/>
      <c r="R1" s="22"/>
      <c r="S1" s="15"/>
      <c r="T1" s="26"/>
      <c r="U1" s="26"/>
      <c r="V1" s="22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</row>
    <row r="2" spans="1:39" ht="26.25" x14ac:dyDescent="0.3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6"/>
      <c r="M2" s="26"/>
      <c r="N2" s="23"/>
      <c r="O2" s="15"/>
      <c r="P2" s="26"/>
      <c r="Q2" s="26"/>
      <c r="R2" s="23"/>
      <c r="S2" s="15"/>
      <c r="T2" s="26"/>
      <c r="U2" s="26"/>
      <c r="V2" s="23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</row>
    <row r="3" spans="1:39" x14ac:dyDescent="0.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</row>
    <row r="7" spans="1:39" ht="25.5" x14ac:dyDescent="0.5">
      <c r="B7" s="18" t="s">
        <v>93</v>
      </c>
    </row>
    <row r="8" spans="1:39" ht="19.5" x14ac:dyDescent="0.25">
      <c r="B8" s="19"/>
    </row>
    <row r="9" spans="1:39" ht="19.5" x14ac:dyDescent="0.25">
      <c r="B9" s="19"/>
    </row>
    <row r="10" spans="1:39" ht="19.5" x14ac:dyDescent="0.25">
      <c r="B10" s="19"/>
    </row>
    <row r="11" spans="1:39" ht="19.5" x14ac:dyDescent="0.25">
      <c r="B11" s="19"/>
    </row>
    <row r="12" spans="1:39" ht="25.5" x14ac:dyDescent="0.5">
      <c r="B12" s="18" t="s">
        <v>94</v>
      </c>
    </row>
    <row r="13" spans="1:39" ht="19.5" x14ac:dyDescent="0.25">
      <c r="B13" s="19"/>
    </row>
    <row r="14" spans="1:39" ht="19.5" x14ac:dyDescent="0.25">
      <c r="B14" s="19"/>
    </row>
    <row r="15" spans="1:39" ht="19.5" x14ac:dyDescent="0.25">
      <c r="B15" s="19"/>
    </row>
    <row r="16" spans="1:39" ht="19.5" x14ac:dyDescent="0.25">
      <c r="B16" s="19"/>
    </row>
    <row r="17" spans="1:39" ht="25.5" x14ac:dyDescent="0.5">
      <c r="B17" s="18" t="s">
        <v>95</v>
      </c>
    </row>
    <row r="22" spans="1:39" ht="15" customHeight="1" x14ac:dyDescent="0.25">
      <c r="A22" s="24" t="s">
        <v>96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</row>
    <row r="23" spans="1:39" ht="15" customHeight="1" x14ac:dyDescent="0.2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</row>
    <row r="24" spans="1:39" ht="15" customHeight="1" x14ac:dyDescent="0.2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</row>
    <row r="25" spans="1:39" ht="15" customHeight="1" x14ac:dyDescent="0.2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</row>
    <row r="26" spans="1:39" ht="15" customHeight="1" x14ac:dyDescent="0.2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</row>
    <row r="27" spans="1:39" ht="15" customHeight="1" x14ac:dyDescent="0.2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</row>
    <row r="28" spans="1:39" ht="15" customHeight="1" x14ac:dyDescent="0.2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</row>
    <row r="29" spans="1:39" ht="7.5" customHeight="1" x14ac:dyDescent="0.25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</row>
    <row r="30" spans="1:39" x14ac:dyDescent="0.25">
      <c r="A30" s="21" t="s">
        <v>97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</row>
    <row r="31" spans="1:39" x14ac:dyDescent="0.2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</row>
    <row r="32" spans="1:39" x14ac:dyDescent="0.2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</row>
    <row r="33" spans="1:39" x14ac:dyDescent="0.2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</row>
    <row r="34" spans="1:39" x14ac:dyDescent="0.2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</row>
    <row r="35" spans="1:39" x14ac:dyDescent="0.2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</row>
    <row r="36" spans="1:39" x14ac:dyDescent="0.2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</row>
    <row r="37" spans="1:39" x14ac:dyDescent="0.2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</row>
    <row r="38" spans="1:39" x14ac:dyDescent="0.2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</row>
    <row r="39" spans="1:39" x14ac:dyDescent="0.2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</row>
    <row r="40" spans="1:39" x14ac:dyDescent="0.2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</row>
    <row r="41" spans="1:39" x14ac:dyDescent="0.2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</row>
    <row r="42" spans="1:39" x14ac:dyDescent="0.2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</row>
    <row r="43" spans="1:39" x14ac:dyDescent="0.2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</row>
    <row r="44" spans="1:39" x14ac:dyDescent="0.2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</row>
  </sheetData>
  <mergeCells count="8">
    <mergeCell ref="V1:V2"/>
    <mergeCell ref="A22:V28"/>
    <mergeCell ref="A1:K2"/>
    <mergeCell ref="L1:M2"/>
    <mergeCell ref="N1:N2"/>
    <mergeCell ref="P1:Q2"/>
    <mergeCell ref="R1:R2"/>
    <mergeCell ref="T1:U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2DDDD8-2D8C-49CD-9A6E-D8252F7E08E1}">
  <dimension ref="B1:V47077"/>
  <sheetViews>
    <sheetView showGridLines="0" zoomScale="55" zoomScaleNormal="55" workbookViewId="0">
      <selection activeCell="F5" sqref="F5"/>
    </sheetView>
  </sheetViews>
  <sheetFormatPr baseColWidth="10" defaultRowHeight="15" x14ac:dyDescent="0.25"/>
  <cols>
    <col min="1" max="1" width="20.140625" customWidth="1"/>
    <col min="5" max="5" width="23.85546875" bestFit="1" customWidth="1"/>
    <col min="6" max="6" width="31.7109375" bestFit="1" customWidth="1"/>
    <col min="7" max="7" width="37.85546875" bestFit="1" customWidth="1"/>
    <col min="8" max="8" width="25.5703125" customWidth="1"/>
    <col min="9" max="9" width="51" bestFit="1" customWidth="1"/>
    <col min="10" max="10" width="31.7109375" bestFit="1" customWidth="1"/>
    <col min="11" max="11" width="32.42578125" bestFit="1" customWidth="1"/>
    <col min="12" max="12" width="34" bestFit="1" customWidth="1"/>
    <col min="13" max="13" width="27.7109375" bestFit="1" customWidth="1"/>
    <col min="14" max="14" width="26.7109375" bestFit="1" customWidth="1"/>
    <col min="15" max="15" width="31.42578125" bestFit="1" customWidth="1"/>
    <col min="16" max="16" width="33" bestFit="1" customWidth="1"/>
    <col min="17" max="17" width="37.140625" bestFit="1" customWidth="1"/>
    <col min="18" max="18" width="24.28515625" bestFit="1" customWidth="1"/>
    <col min="19" max="19" width="24" bestFit="1" customWidth="1"/>
    <col min="20" max="20" width="22.42578125" bestFit="1" customWidth="1"/>
    <col min="21" max="21" width="16.42578125" customWidth="1"/>
    <col min="22" max="22" width="16.28515625" customWidth="1"/>
  </cols>
  <sheetData>
    <row r="1" spans="2:21" ht="60" customHeight="1" thickBot="1" x14ac:dyDescent="0.95">
      <c r="B1" s="27" t="s">
        <v>29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</row>
    <row r="2" spans="2:21" ht="15.75" thickBot="1" x14ac:dyDescent="0.3"/>
    <row r="3" spans="2:21" ht="24" thickBot="1" x14ac:dyDescent="0.4">
      <c r="E3" s="4" t="s">
        <v>0</v>
      </c>
      <c r="F3" s="5" t="s">
        <v>89</v>
      </c>
      <c r="G3" s="6"/>
      <c r="H3" s="4" t="s">
        <v>3</v>
      </c>
      <c r="I3" s="5" t="s">
        <v>49</v>
      </c>
    </row>
    <row r="4" spans="2:21" ht="24" thickBot="1" x14ac:dyDescent="0.4">
      <c r="E4" s="4" t="s">
        <v>1</v>
      </c>
      <c r="F4" s="5" t="s">
        <v>14</v>
      </c>
      <c r="G4" s="6"/>
      <c r="H4" s="6"/>
    </row>
    <row r="5" spans="2:21" ht="24" thickBot="1" x14ac:dyDescent="0.4">
      <c r="E5" s="4" t="s">
        <v>2</v>
      </c>
      <c r="F5" s="5" t="s">
        <v>4</v>
      </c>
      <c r="G5" s="6"/>
      <c r="H5" s="4" t="s">
        <v>33</v>
      </c>
      <c r="I5" s="5" t="s">
        <v>14</v>
      </c>
    </row>
    <row r="6" spans="2:21" ht="24" thickBot="1" x14ac:dyDescent="0.4">
      <c r="E6" s="6"/>
      <c r="F6" s="6"/>
      <c r="G6" s="6"/>
      <c r="H6" s="4" t="s">
        <v>27</v>
      </c>
      <c r="I6" s="5" t="s">
        <v>16</v>
      </c>
    </row>
    <row r="12" spans="2:21" x14ac:dyDescent="0.25">
      <c r="E12" t="str">
        <f>_xll.Assistant.XL.RIK_AL("INF06__1_0_1,F=B='1',U='0',I='0',FN='Calibri',FS='10',FC='#FFFFFF',BC='#A5A5A5',AH='1',AV='1',Br=[$top-$bottom],BrS='1',BrC='#778899'_1,C=Total,F=B='1',U='0',I='0',FN='Calibri',FS='10',FC='#000000',BC='#FFFFFF',AH='1',AV"&amp;"='1',Br=[$top-$bottom],BrS='1',BrC='#778899'_0_0_0_1_D=12x16;INF04@E=0,S=1057,G=0,T=0,P=0,O=NF='Texte'_B='0'_U='0'_I='0'_FN='Calibri'_FS='10'_FC='#000000'_BC='#FFFFFF'_AH='1'_AV='1'_Br=[]_BrS='0'_BrC='#FFFFFF'_WpT='1':E="&amp;"0,S=7|1001,G=0,T=0,P=0,O=NF='Texte'_B='0'_U='0'_I='0'_FN='Calibri'_FS='10'_FC='#000000'_BC='#FFFFFF'_AH='1'_AV='1'_Br=[]_BrS='0'_BrC='#FFFFFF'_WpT='1':E=0,S=8|1002,G=0,T=0,P=0,O=NF='Texte'_B='0'_U='0'_I='0'_FN='Calibri'_"&amp;"FS='10'_FC='#000000'_BC='#FFFFFF'_AH='1'_AV='1'_Br=[]_BrS='0'_BrC='#FFFFFF'_WpT='0':E=0,S=1036,G=0,T=0,P=0,O=NF='Texte'_B='0'_U='0'_I='0'_FN='Calibri'_FS='10'_FC='#000000'_BC='#FFFFFF'_AH='1'_AV='1'_Br=[]_BrS='0'_BrC='#F"&amp;"FFFFF'_WpT='0':E=0,S=1037,G=0,T=0,P=0,O=NF='Texte'_B='0'_U='0'_I='0'_FN='Calibri'_FS='10'_FC='#000000'_BC='#FFFFFF'_AH='1'_AV='1'_Br=[]_BrS='0'_BrC='#FFFFFF'_WpT='0':E=0,S=1119,G=0,T=0,P=0,O=NF='Texte'_B='0'_U='0'_I='0'_"&amp;"FN='Calibri'_FS='10'_FC='#000000'_BC='#FFFFFF'_AH='1'_AV='1'_Br=[]_BrS='0'_BrC='#FFFFFF'_WpT='1':E=1,S=1058,G=0,T=0,P=0,O=NF='Nombre'_B='0'_U='0'_I='0'_FN='Calibri'_FS='10'_FC='#000000'_BC='#FFFFFF'_AH='3'_AV='1'_Br=[]_B"&amp;"rS='0'_BrC='#FFFFFF'_WpT='1':E=0,S=1050,G=0,T=0,P=0,O=NF='Texte'_B='0'_U='0'_I='0'_FN='Calibri'_FS='10'_FC='#000000'_BC='#FFFFFF'_AH='1'_AV='1'_Br=[]_BrS='0'_BrC='#FFFFFF'_WpT='0':E=0,S=1114,G=0,T=0,P=0,O=NF='Texte'_B='0"&amp;"'_U='0'_I='0'_FN='Calibri'_FS='10'_FC='#000000'_BC='#FFFFFF'_AH='1'_AV='1'_Br=[]_BrS='0'_BrC='#FFFFFF'_WpT='1':E=0,S=1115,G=0,T=0,P=0,O=NF='Texte'_B='0'_U='0'_I='0'_FN='Calibri'_FS='10'_FC='#000000'_BC='#FFFFFF'_AH='1'_A"&amp;"V='1'_Br=[]_BrS='0'_BrC='#FFFFFF'_WpT='1':E=0,S=1116,G=0,T=0,P=0,O=NF='Texte'_B='0'_U='0'_I='0'_FN='Calibri'_FS='10'_FC='#000000'_BC='#FFFFFF'_AH='1'_AV='1'_Br=[]_BrS='0'_BrC='#FFFFFF'_WpT='1':E=0,S=1118,G=0,T=0,P=0,O=NF"&amp;"='Texte'_B='0'_U='0'_I='0'_FN='Calibri'_FS='10'_FC='#000000'_BC='#FFFFFF'_AH='1'_AV='1'_Br=[]_BrS='0'_BrC='#FFFFFF'_WpT='1':E=0,S=1117,G=0,T=0,P=0,O=NF='Texte'_B='0'_U='0'_I='0'_FN='Calibri'_FS='10'_FC='#000000'_BC='#FFF"&amp;"FFF'_AH='1'_AV='1'_Br=[]_BrS='0'_BrC='#FFFFFF'_WpT='1':E=0,S=1091,G=0,T=0,P=0,O=NF='Texte'_B='0'_U='0'_I='0'_FN='Calibri'_FS='10'_FC='#000000'_BC='#FFFFFF'_AH='1'_AV='1'_Br=[]_BrS='0'_BrC='#FFFFFF'_WpT='0':E=0,S=1092,G=0"&amp;",T=0,P=0,O=NF='Texte'_B='0'_U='0'_I='0'_FN='Calibri'_FS='10'_FC='#000000'_BC='#FFFFFF'_AH='1'_AV='1'_Br=[]_BrS='0'_BrC='#FFFFFF'_WpT='0':E=0,S=1093,G=0,T=0,P=0,O=NF='Date'_B='0'_U='0'_I='0'_FN='Calibri'_FS='10'_FC='#0000"&amp;"00'_BC='#FFFFFF'_AH='1'_AV='1'_Br=[]_BrS='0'_BrC='#FFFFFF'_WpT='0':@R=A,S=1094,V={0}:R=B,S=1056,V={1}:R=C,S=2000,V={2}:R=D,S=1021,V={3}:R=E,S=7|1001,V={4}:R=F,S=1119,V={5}:",$F$3,$F$4,$F$5,$I$3,$I$5,$I$6)</f>
        <v/>
      </c>
    </row>
    <row r="13" spans="2:21" x14ac:dyDescent="0.25">
      <c r="E13" t="s">
        <v>24</v>
      </c>
      <c r="F13" t="s">
        <v>17</v>
      </c>
      <c r="G13" t="s">
        <v>25</v>
      </c>
      <c r="H13" t="s">
        <v>5</v>
      </c>
      <c r="I13" t="s">
        <v>6</v>
      </c>
      <c r="J13" t="s">
        <v>26</v>
      </c>
      <c r="K13" t="s">
        <v>7</v>
      </c>
      <c r="L13" t="s">
        <v>32</v>
      </c>
      <c r="M13" t="s">
        <v>8</v>
      </c>
      <c r="N13" t="s">
        <v>9</v>
      </c>
      <c r="O13" t="s">
        <v>10</v>
      </c>
      <c r="P13" t="s">
        <v>11</v>
      </c>
      <c r="Q13" t="s">
        <v>12</v>
      </c>
      <c r="R13" t="s">
        <v>19</v>
      </c>
      <c r="S13" t="s">
        <v>20</v>
      </c>
      <c r="T13" t="s">
        <v>28</v>
      </c>
    </row>
    <row r="14" spans="2:21" x14ac:dyDescent="0.25">
      <c r="E14" s="1" t="s">
        <v>90</v>
      </c>
      <c r="F14" s="1" t="s">
        <v>18</v>
      </c>
      <c r="G14" s="1" t="s">
        <v>50</v>
      </c>
      <c r="H14" s="1" t="s">
        <v>51</v>
      </c>
      <c r="I14" s="1" t="s">
        <v>91</v>
      </c>
      <c r="J14" s="1" t="s">
        <v>16</v>
      </c>
      <c r="K14" s="2">
        <v>4000</v>
      </c>
      <c r="L14" s="1" t="s">
        <v>52</v>
      </c>
      <c r="M14" s="1" t="s">
        <v>53</v>
      </c>
      <c r="N14" s="1"/>
      <c r="O14" s="1" t="s">
        <v>54</v>
      </c>
      <c r="P14" s="1" t="s">
        <v>55</v>
      </c>
      <c r="Q14" s="1" t="s">
        <v>15</v>
      </c>
      <c r="R14" s="1" t="s">
        <v>21</v>
      </c>
      <c r="S14" s="1" t="s">
        <v>56</v>
      </c>
      <c r="T14" s="12">
        <v>44773</v>
      </c>
    </row>
    <row r="15" spans="2:21" x14ac:dyDescent="0.25">
      <c r="E15" s="1" t="s">
        <v>90</v>
      </c>
      <c r="F15" s="1" t="s">
        <v>18</v>
      </c>
      <c r="G15" s="1" t="s">
        <v>50</v>
      </c>
      <c r="H15" s="1" t="s">
        <v>51</v>
      </c>
      <c r="I15" s="1" t="s">
        <v>91</v>
      </c>
      <c r="J15" s="1" t="s">
        <v>16</v>
      </c>
      <c r="K15" s="2">
        <v>8000</v>
      </c>
      <c r="L15" s="1" t="s">
        <v>52</v>
      </c>
      <c r="M15" s="1" t="s">
        <v>57</v>
      </c>
      <c r="N15" s="1"/>
      <c r="O15" s="1" t="s">
        <v>54</v>
      </c>
      <c r="P15" s="1" t="s">
        <v>55</v>
      </c>
      <c r="Q15" s="1" t="s">
        <v>15</v>
      </c>
      <c r="R15" s="1" t="s">
        <v>21</v>
      </c>
      <c r="S15" s="1" t="s">
        <v>58</v>
      </c>
      <c r="T15" s="12">
        <v>44711</v>
      </c>
    </row>
    <row r="16" spans="2:21" x14ac:dyDescent="0.25">
      <c r="E16" s="1" t="s">
        <v>90</v>
      </c>
      <c r="F16" s="1" t="s">
        <v>18</v>
      </c>
      <c r="G16" s="1" t="s">
        <v>50</v>
      </c>
      <c r="H16" s="1" t="s">
        <v>59</v>
      </c>
      <c r="I16" s="1" t="s">
        <v>60</v>
      </c>
      <c r="J16" s="1" t="s">
        <v>16</v>
      </c>
      <c r="K16" s="2">
        <v>6000</v>
      </c>
      <c r="L16" s="1" t="s">
        <v>31</v>
      </c>
      <c r="M16" s="1" t="s">
        <v>61</v>
      </c>
      <c r="N16" s="1"/>
      <c r="O16" s="1" t="s">
        <v>54</v>
      </c>
      <c r="P16" s="1" t="s">
        <v>55</v>
      </c>
      <c r="Q16" s="1" t="s">
        <v>15</v>
      </c>
      <c r="R16" s="1" t="s">
        <v>21</v>
      </c>
      <c r="S16" s="1" t="s">
        <v>62</v>
      </c>
      <c r="T16" s="12">
        <v>44715</v>
      </c>
    </row>
    <row r="17" spans="5:20" x14ac:dyDescent="0.25">
      <c r="E17" s="1" t="s">
        <v>90</v>
      </c>
      <c r="F17" s="1" t="s">
        <v>18</v>
      </c>
      <c r="G17" s="1" t="s">
        <v>50</v>
      </c>
      <c r="H17" s="1" t="s">
        <v>63</v>
      </c>
      <c r="I17" s="1" t="s">
        <v>64</v>
      </c>
      <c r="J17" s="1" t="s">
        <v>16</v>
      </c>
      <c r="K17" s="2">
        <v>4800</v>
      </c>
      <c r="L17" s="1" t="s">
        <v>30</v>
      </c>
      <c r="M17" s="1" t="s">
        <v>65</v>
      </c>
      <c r="N17" s="1"/>
      <c r="O17" s="1" t="s">
        <v>54</v>
      </c>
      <c r="P17" s="1" t="s">
        <v>55</v>
      </c>
      <c r="Q17" s="1" t="s">
        <v>15</v>
      </c>
      <c r="R17" s="1" t="s">
        <v>21</v>
      </c>
      <c r="S17" s="1" t="s">
        <v>66</v>
      </c>
      <c r="T17" s="12">
        <v>44745</v>
      </c>
    </row>
    <row r="18" spans="5:20" x14ac:dyDescent="0.25">
      <c r="E18" s="1" t="s">
        <v>90</v>
      </c>
      <c r="F18" s="1" t="s">
        <v>18</v>
      </c>
      <c r="G18" s="1" t="s">
        <v>50</v>
      </c>
      <c r="H18" s="1" t="s">
        <v>63</v>
      </c>
      <c r="I18" s="1" t="s">
        <v>64</v>
      </c>
      <c r="J18" s="1" t="s">
        <v>16</v>
      </c>
      <c r="K18" s="2">
        <v>4800</v>
      </c>
      <c r="L18" s="1" t="s">
        <v>30</v>
      </c>
      <c r="M18" s="1" t="s">
        <v>67</v>
      </c>
      <c r="N18" s="1"/>
      <c r="O18" s="1" t="s">
        <v>54</v>
      </c>
      <c r="P18" s="1" t="s">
        <v>55</v>
      </c>
      <c r="Q18" s="1" t="s">
        <v>15</v>
      </c>
      <c r="R18" s="1" t="s">
        <v>21</v>
      </c>
      <c r="S18" s="1" t="s">
        <v>68</v>
      </c>
      <c r="T18" s="12">
        <v>44776</v>
      </c>
    </row>
    <row r="19" spans="5:20" x14ac:dyDescent="0.25">
      <c r="E19" s="1" t="s">
        <v>90</v>
      </c>
      <c r="F19" s="1" t="s">
        <v>18</v>
      </c>
      <c r="G19" s="1" t="s">
        <v>50</v>
      </c>
      <c r="H19" s="1" t="s">
        <v>69</v>
      </c>
      <c r="I19" s="1" t="s">
        <v>70</v>
      </c>
      <c r="J19" s="1" t="s">
        <v>16</v>
      </c>
      <c r="K19" s="2">
        <v>4800</v>
      </c>
      <c r="L19" s="1" t="s">
        <v>31</v>
      </c>
      <c r="M19" s="1" t="s">
        <v>71</v>
      </c>
      <c r="N19" s="1"/>
      <c r="O19" s="1" t="s">
        <v>54</v>
      </c>
      <c r="P19" s="1" t="s">
        <v>55</v>
      </c>
      <c r="Q19" s="1" t="s">
        <v>15</v>
      </c>
      <c r="R19" s="1" t="s">
        <v>21</v>
      </c>
      <c r="S19" s="1" t="s">
        <v>72</v>
      </c>
      <c r="T19" s="12">
        <v>44773</v>
      </c>
    </row>
    <row r="20" spans="5:20" x14ac:dyDescent="0.25">
      <c r="E20" s="1" t="s">
        <v>90</v>
      </c>
      <c r="F20" s="1" t="s">
        <v>18</v>
      </c>
      <c r="G20" s="1" t="s">
        <v>50</v>
      </c>
      <c r="H20" s="1" t="s">
        <v>73</v>
      </c>
      <c r="I20" s="1" t="s">
        <v>74</v>
      </c>
      <c r="J20" s="1" t="s">
        <v>16</v>
      </c>
      <c r="K20" s="2">
        <v>400</v>
      </c>
      <c r="L20" s="1" t="s">
        <v>31</v>
      </c>
      <c r="M20" s="1" t="s">
        <v>75</v>
      </c>
      <c r="N20" s="1"/>
      <c r="O20" s="1" t="s">
        <v>54</v>
      </c>
      <c r="P20" s="1" t="s">
        <v>55</v>
      </c>
      <c r="Q20" s="1" t="s">
        <v>15</v>
      </c>
      <c r="R20" s="1" t="s">
        <v>21</v>
      </c>
      <c r="S20" s="1" t="s">
        <v>76</v>
      </c>
      <c r="T20" s="12">
        <v>44742</v>
      </c>
    </row>
    <row r="21" spans="5:20" x14ac:dyDescent="0.25">
      <c r="E21" s="1" t="s">
        <v>90</v>
      </c>
      <c r="F21" s="1" t="s">
        <v>18</v>
      </c>
      <c r="G21" s="1" t="s">
        <v>50</v>
      </c>
      <c r="H21" s="1" t="s">
        <v>73</v>
      </c>
      <c r="I21" s="1" t="s">
        <v>74</v>
      </c>
      <c r="J21" s="1" t="s">
        <v>16</v>
      </c>
      <c r="K21" s="2">
        <v>800</v>
      </c>
      <c r="L21" s="1" t="s">
        <v>31</v>
      </c>
      <c r="M21" s="1" t="s">
        <v>75</v>
      </c>
      <c r="N21" s="1"/>
      <c r="O21" s="1" t="s">
        <v>54</v>
      </c>
      <c r="P21" s="1" t="s">
        <v>55</v>
      </c>
      <c r="Q21" s="1" t="s">
        <v>15</v>
      </c>
      <c r="R21" s="1" t="s">
        <v>21</v>
      </c>
      <c r="S21" s="1" t="s">
        <v>77</v>
      </c>
      <c r="T21" s="12">
        <v>44742</v>
      </c>
    </row>
    <row r="22" spans="5:20" x14ac:dyDescent="0.25">
      <c r="E22" s="1" t="s">
        <v>90</v>
      </c>
      <c r="F22" s="1" t="s">
        <v>18</v>
      </c>
      <c r="G22" s="1" t="s">
        <v>50</v>
      </c>
      <c r="H22" s="1" t="s">
        <v>78</v>
      </c>
      <c r="I22" s="1" t="s">
        <v>79</v>
      </c>
      <c r="J22" s="1" t="s">
        <v>16</v>
      </c>
      <c r="K22" s="2">
        <v>3600</v>
      </c>
      <c r="L22" s="1" t="s">
        <v>30</v>
      </c>
      <c r="M22" s="1" t="s">
        <v>80</v>
      </c>
      <c r="N22" s="1"/>
      <c r="O22" s="1" t="s">
        <v>54</v>
      </c>
      <c r="P22" s="1" t="s">
        <v>55</v>
      </c>
      <c r="Q22" s="1" t="s">
        <v>15</v>
      </c>
      <c r="R22" s="1" t="s">
        <v>21</v>
      </c>
      <c r="S22" s="1" t="s">
        <v>81</v>
      </c>
      <c r="T22" s="12">
        <v>44727</v>
      </c>
    </row>
    <row r="23" spans="5:20" x14ac:dyDescent="0.25">
      <c r="E23" s="1" t="s">
        <v>90</v>
      </c>
      <c r="F23" s="1" t="s">
        <v>18</v>
      </c>
      <c r="G23" s="1" t="s">
        <v>50</v>
      </c>
      <c r="H23" s="1" t="s">
        <v>82</v>
      </c>
      <c r="I23" s="1" t="s">
        <v>83</v>
      </c>
      <c r="J23" s="1" t="s">
        <v>16</v>
      </c>
      <c r="K23" s="2">
        <v>1000</v>
      </c>
      <c r="L23" s="1" t="s">
        <v>31</v>
      </c>
      <c r="M23" s="1" t="s">
        <v>84</v>
      </c>
      <c r="N23" s="1"/>
      <c r="O23" s="1" t="s">
        <v>54</v>
      </c>
      <c r="P23" s="1" t="s">
        <v>55</v>
      </c>
      <c r="Q23" s="1" t="s">
        <v>15</v>
      </c>
      <c r="R23" s="1" t="s">
        <v>21</v>
      </c>
      <c r="S23" s="1" t="s">
        <v>85</v>
      </c>
      <c r="T23" s="12">
        <v>44773</v>
      </c>
    </row>
    <row r="24" spans="5:20" x14ac:dyDescent="0.25">
      <c r="E24" s="1" t="s">
        <v>90</v>
      </c>
      <c r="F24" s="1" t="s">
        <v>18</v>
      </c>
      <c r="G24" s="1" t="s">
        <v>50</v>
      </c>
      <c r="H24" s="1" t="s">
        <v>82</v>
      </c>
      <c r="I24" s="1" t="s">
        <v>83</v>
      </c>
      <c r="J24" s="1" t="s">
        <v>16</v>
      </c>
      <c r="K24" s="2">
        <v>1400</v>
      </c>
      <c r="L24" s="1" t="s">
        <v>30</v>
      </c>
      <c r="M24" s="1" t="s">
        <v>86</v>
      </c>
      <c r="N24" s="1"/>
      <c r="O24" s="1" t="s">
        <v>54</v>
      </c>
      <c r="P24" s="1" t="s">
        <v>55</v>
      </c>
      <c r="Q24" s="1" t="s">
        <v>15</v>
      </c>
      <c r="R24" s="1" t="s">
        <v>21</v>
      </c>
      <c r="S24" s="1" t="s">
        <v>87</v>
      </c>
      <c r="T24" s="12">
        <v>44804</v>
      </c>
    </row>
    <row r="25" spans="5:20" x14ac:dyDescent="0.25">
      <c r="E25" t="s">
        <v>13</v>
      </c>
      <c r="K25" s="2">
        <f>SUBTOTAL(109,TableauE12[Solde Tenue de Compte])</f>
        <v>39600</v>
      </c>
      <c r="L25" s="2"/>
      <c r="T25">
        <f>SUBTOTAL(103,TableauE12[Lettrage - Date])</f>
        <v>11</v>
      </c>
    </row>
    <row r="4749" spans="21:22" x14ac:dyDescent="0.25">
      <c r="U4749" s="1"/>
      <c r="V4749" s="1"/>
    </row>
    <row r="31937" spans="5:20" x14ac:dyDescent="0.25">
      <c r="E31937" s="1"/>
      <c r="F31937" s="1"/>
      <c r="G31937" s="1"/>
      <c r="H31937" s="1"/>
      <c r="I31937" s="1"/>
      <c r="J31937" s="1"/>
      <c r="K31937" s="1"/>
      <c r="L31937" s="3"/>
      <c r="M31937" s="1"/>
      <c r="N31937" s="2"/>
      <c r="O31937" s="1"/>
      <c r="P31937" s="1"/>
      <c r="Q31937" s="1"/>
      <c r="R31937" s="1"/>
      <c r="S31937" s="1"/>
      <c r="T31937" s="1"/>
    </row>
    <row r="47077" spans="21:21" x14ac:dyDescent="0.25">
      <c r="U47077" s="1"/>
    </row>
  </sheetData>
  <mergeCells count="1">
    <mergeCell ref="B1:U1"/>
  </mergeCells>
  <pageMargins left="0.7" right="0.7" top="0.75" bottom="0.75" header="0.3" footer="0.3"/>
  <pageSetup paperSize="9" orientation="portrait" r:id="rId1"/>
  <drawing r:id="rId2"/>
  <legacyDrawing r:id="rId3"/>
  <tableParts count="1">
    <tablePart r:id="rId4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5"/>
      </x14:slicerList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E448A2-981D-4A73-935E-006A879FEB8F}">
  <dimension ref="B1:AF30206"/>
  <sheetViews>
    <sheetView showGridLines="0" zoomScale="55" zoomScaleNormal="55" workbookViewId="0">
      <selection activeCell="D10" sqref="D10"/>
    </sheetView>
  </sheetViews>
  <sheetFormatPr baseColWidth="10" defaultRowHeight="15" x14ac:dyDescent="0.25"/>
  <cols>
    <col min="1" max="1" width="8.28515625" customWidth="1"/>
    <col min="3" max="3" width="23.85546875" bestFit="1" customWidth="1"/>
    <col min="4" max="4" width="31.7109375" bestFit="1" customWidth="1"/>
    <col min="5" max="5" width="37.85546875" bestFit="1" customWidth="1"/>
    <col min="6" max="6" width="32.140625" customWidth="1"/>
    <col min="7" max="7" width="51" bestFit="1" customWidth="1"/>
    <col min="8" max="8" width="53.42578125" bestFit="1" customWidth="1"/>
    <col min="9" max="9" width="32.42578125" bestFit="1" customWidth="1"/>
    <col min="10" max="10" width="35.5703125" customWidth="1"/>
    <col min="11" max="11" width="44.42578125" customWidth="1"/>
    <col min="12" max="12" width="40.140625" bestFit="1" customWidth="1"/>
    <col min="13" max="13" width="44.42578125" customWidth="1"/>
    <col min="14" max="14" width="40.42578125" bestFit="1" customWidth="1"/>
    <col min="15" max="15" width="37.140625" bestFit="1" customWidth="1"/>
    <col min="16" max="17" width="37.140625" customWidth="1"/>
    <col min="18" max="18" width="24.28515625" bestFit="1" customWidth="1"/>
    <col min="19" max="19" width="24" bestFit="1" customWidth="1"/>
    <col min="20" max="20" width="31.5703125" bestFit="1" customWidth="1"/>
    <col min="21" max="21" width="13.42578125" bestFit="1" customWidth="1"/>
    <col min="22" max="22" width="30.28515625" bestFit="1" customWidth="1"/>
    <col min="23" max="23" width="36.5703125" bestFit="1" customWidth="1"/>
    <col min="24" max="24" width="30" bestFit="1" customWidth="1"/>
    <col min="25" max="25" width="31.5703125" bestFit="1" customWidth="1"/>
    <col min="26" max="26" width="34.7109375" bestFit="1" customWidth="1"/>
    <col min="27" max="27" width="34.42578125" bestFit="1" customWidth="1"/>
    <col min="28" max="28" width="31.5703125" bestFit="1" customWidth="1"/>
    <col min="29" max="29" width="26.140625" bestFit="1" customWidth="1"/>
    <col min="30" max="30" width="30" bestFit="1" customWidth="1"/>
    <col min="31" max="31" width="39.42578125" bestFit="1" customWidth="1"/>
    <col min="32" max="32" width="35.140625" bestFit="1" customWidth="1"/>
    <col min="33" max="33" width="30.85546875" bestFit="1" customWidth="1"/>
    <col min="34" max="34" width="22.42578125" bestFit="1" customWidth="1"/>
    <col min="35" max="35" width="23.28515625" bestFit="1" customWidth="1"/>
    <col min="36" max="36" width="8.42578125" bestFit="1" customWidth="1"/>
    <col min="37" max="37" width="16" bestFit="1" customWidth="1"/>
    <col min="38" max="38" width="31.85546875" bestFit="1" customWidth="1"/>
    <col min="39" max="39" width="28.42578125" bestFit="1" customWidth="1"/>
    <col min="40" max="41" width="33.85546875" bestFit="1" customWidth="1"/>
    <col min="42" max="42" width="31.85546875" bestFit="1" customWidth="1"/>
    <col min="43" max="43" width="18.85546875" bestFit="1" customWidth="1"/>
    <col min="44" max="44" width="18.5703125" bestFit="1" customWidth="1"/>
    <col min="45" max="45" width="22.42578125" bestFit="1" customWidth="1"/>
    <col min="46" max="46" width="30" bestFit="1" customWidth="1"/>
    <col min="47" max="47" width="25.140625" bestFit="1" customWidth="1"/>
    <col min="48" max="49" width="31.5703125" bestFit="1" customWidth="1"/>
    <col min="50" max="50" width="32.5703125" bestFit="1" customWidth="1"/>
    <col min="51" max="51" width="24.5703125" bestFit="1" customWidth="1"/>
    <col min="52" max="52" width="34.42578125" bestFit="1" customWidth="1"/>
    <col min="53" max="53" width="19.85546875" bestFit="1" customWidth="1"/>
    <col min="54" max="54" width="27.7109375" bestFit="1" customWidth="1"/>
    <col min="55" max="55" width="17.28515625" bestFit="1" customWidth="1"/>
    <col min="56" max="56" width="32.85546875" bestFit="1" customWidth="1"/>
    <col min="57" max="57" width="31.85546875" bestFit="1" customWidth="1"/>
    <col min="58" max="58" width="19.85546875" bestFit="1" customWidth="1"/>
    <col min="59" max="59" width="34.42578125" bestFit="1" customWidth="1"/>
    <col min="60" max="60" width="32.140625" bestFit="1" customWidth="1"/>
    <col min="61" max="61" width="32.5703125" bestFit="1" customWidth="1"/>
    <col min="62" max="62" width="31.28515625" bestFit="1" customWidth="1"/>
    <col min="63" max="63" width="33.7109375" bestFit="1" customWidth="1"/>
    <col min="64" max="64" width="19.85546875" bestFit="1" customWidth="1"/>
    <col min="65" max="65" width="30.85546875" bestFit="1" customWidth="1"/>
    <col min="66" max="66" width="33.42578125" bestFit="1" customWidth="1"/>
    <col min="67" max="67" width="29.42578125" bestFit="1" customWidth="1"/>
    <col min="68" max="68" width="11.85546875" bestFit="1" customWidth="1"/>
    <col min="69" max="69" width="22.7109375" bestFit="1" customWidth="1"/>
    <col min="70" max="70" width="26.42578125" bestFit="1" customWidth="1"/>
    <col min="71" max="71" width="25.85546875" bestFit="1" customWidth="1"/>
    <col min="72" max="72" width="29.7109375" bestFit="1" customWidth="1"/>
    <col min="73" max="73" width="28.7109375" bestFit="1" customWidth="1"/>
    <col min="74" max="74" width="26.42578125" bestFit="1" customWidth="1"/>
    <col min="75" max="75" width="14.42578125" bestFit="1" customWidth="1"/>
    <col min="76" max="76" width="29.28515625" bestFit="1" customWidth="1"/>
    <col min="77" max="77" width="8.42578125" bestFit="1" customWidth="1"/>
    <col min="78" max="78" width="19.140625" bestFit="1" customWidth="1"/>
    <col min="79" max="79" width="29.7109375" bestFit="1" customWidth="1"/>
    <col min="80" max="80" width="21.7109375" bestFit="1" customWidth="1"/>
    <col min="81" max="81" width="21.140625" bestFit="1" customWidth="1"/>
    <col min="82" max="82" width="16.28515625" bestFit="1" customWidth="1"/>
    <col min="83" max="83" width="16.5703125" bestFit="1" customWidth="1"/>
    <col min="84" max="84" width="20.85546875" bestFit="1" customWidth="1"/>
    <col min="85" max="85" width="15.7109375" bestFit="1" customWidth="1"/>
    <col min="86" max="86" width="31.5703125" bestFit="1" customWidth="1"/>
    <col min="87" max="87" width="36.7109375" bestFit="1" customWidth="1"/>
    <col min="88" max="88" width="16.5703125" bestFit="1" customWidth="1"/>
    <col min="89" max="90" width="31" bestFit="1" customWidth="1"/>
    <col min="91" max="91" width="31.5703125" bestFit="1" customWidth="1"/>
    <col min="92" max="92" width="32.85546875" bestFit="1" customWidth="1"/>
    <col min="93" max="93" width="28.42578125" bestFit="1" customWidth="1"/>
    <col min="94" max="94" width="24.28515625" bestFit="1" customWidth="1"/>
    <col min="95" max="95" width="19.42578125" bestFit="1" customWidth="1"/>
    <col min="96" max="96" width="32.85546875" bestFit="1" customWidth="1"/>
    <col min="97" max="97" width="25.5703125" bestFit="1" customWidth="1"/>
    <col min="98" max="98" width="20.85546875" bestFit="1" customWidth="1"/>
    <col min="99" max="99" width="25.140625" bestFit="1" customWidth="1"/>
    <col min="100" max="100" width="33.140625" bestFit="1" customWidth="1"/>
    <col min="101" max="101" width="22.7109375" bestFit="1" customWidth="1"/>
    <col min="102" max="102" width="24.28515625" bestFit="1" customWidth="1"/>
    <col min="103" max="103" width="31.5703125" bestFit="1" customWidth="1"/>
    <col min="104" max="104" width="32.85546875" bestFit="1" customWidth="1"/>
    <col min="105" max="105" width="24.5703125" bestFit="1" customWidth="1"/>
    <col min="106" max="106" width="22" bestFit="1" customWidth="1"/>
    <col min="107" max="107" width="24.85546875" bestFit="1" customWidth="1"/>
    <col min="108" max="108" width="28.7109375" bestFit="1" customWidth="1"/>
    <col min="109" max="109" width="20.85546875" bestFit="1" customWidth="1"/>
    <col min="110" max="110" width="32.5703125" bestFit="1" customWidth="1"/>
    <col min="111" max="111" width="22.28515625" bestFit="1" customWidth="1"/>
    <col min="112" max="112" width="30" bestFit="1" customWidth="1"/>
    <col min="113" max="113" width="31" bestFit="1" customWidth="1"/>
    <col min="114" max="114" width="32.140625" bestFit="1" customWidth="1"/>
    <col min="115" max="115" width="20.42578125" bestFit="1" customWidth="1"/>
    <col min="116" max="116" width="22" bestFit="1" customWidth="1"/>
    <col min="117" max="117" width="28.42578125" bestFit="1" customWidth="1"/>
    <col min="118" max="118" width="23" bestFit="1" customWidth="1"/>
    <col min="119" max="119" width="18.28515625" bestFit="1" customWidth="1"/>
    <col min="120" max="120" width="31.28515625" bestFit="1" customWidth="1"/>
    <col min="121" max="121" width="24.85546875" bestFit="1" customWidth="1"/>
    <col min="122" max="122" width="17.5703125" bestFit="1" customWidth="1"/>
    <col min="123" max="123" width="22" bestFit="1" customWidth="1"/>
    <col min="124" max="124" width="25.28515625" bestFit="1" customWidth="1"/>
    <col min="125" max="125" width="29.7109375" bestFit="1" customWidth="1"/>
    <col min="126" max="126" width="10" bestFit="1" customWidth="1"/>
    <col min="127" max="127" width="23.5703125" bestFit="1" customWidth="1"/>
    <col min="128" max="128" width="20.7109375" bestFit="1" customWidth="1"/>
    <col min="129" max="129" width="29" bestFit="1" customWidth="1"/>
    <col min="130" max="130" width="24" bestFit="1" customWidth="1"/>
    <col min="131" max="131" width="17" bestFit="1" customWidth="1"/>
    <col min="132" max="132" width="23.7109375" bestFit="1" customWidth="1"/>
    <col min="133" max="133" width="31.28515625" bestFit="1" customWidth="1"/>
    <col min="134" max="134" width="16.28515625" bestFit="1" customWidth="1"/>
    <col min="135" max="135" width="29.28515625" bestFit="1" customWidth="1"/>
    <col min="136" max="136" width="25.28515625" bestFit="1" customWidth="1"/>
    <col min="137" max="137" width="21.7109375" bestFit="1" customWidth="1"/>
    <col min="138" max="138" width="15.7109375" bestFit="1" customWidth="1"/>
    <col min="139" max="139" width="30.28515625" bestFit="1" customWidth="1"/>
    <col min="140" max="140" width="33.42578125" bestFit="1" customWidth="1"/>
    <col min="141" max="141" width="30.5703125" bestFit="1" customWidth="1"/>
    <col min="142" max="142" width="20.42578125" bestFit="1" customWidth="1"/>
    <col min="143" max="143" width="12.140625" bestFit="1" customWidth="1"/>
    <col min="144" max="144" width="24.28515625" bestFit="1" customWidth="1"/>
    <col min="145" max="145" width="31.85546875" bestFit="1" customWidth="1"/>
    <col min="146" max="146" width="24" bestFit="1" customWidth="1"/>
    <col min="147" max="147" width="26.140625" bestFit="1" customWidth="1"/>
    <col min="148" max="148" width="33.7109375" bestFit="1" customWidth="1"/>
    <col min="149" max="149" width="31.5703125" bestFit="1" customWidth="1"/>
    <col min="150" max="150" width="40.140625" bestFit="1" customWidth="1"/>
    <col min="151" max="151" width="19.140625" bestFit="1" customWidth="1"/>
    <col min="152" max="152" width="24.85546875" bestFit="1" customWidth="1"/>
    <col min="153" max="153" width="33.140625" bestFit="1" customWidth="1"/>
    <col min="154" max="154" width="31.5703125" bestFit="1" customWidth="1"/>
    <col min="155" max="155" width="24" bestFit="1" customWidth="1"/>
    <col min="156" max="156" width="29.28515625" bestFit="1" customWidth="1"/>
    <col min="157" max="157" width="14.7109375" bestFit="1" customWidth="1"/>
    <col min="158" max="158" width="30.28515625" bestFit="1" customWidth="1"/>
    <col min="159" max="159" width="32.85546875" bestFit="1" customWidth="1"/>
    <col min="160" max="160" width="35.42578125" bestFit="1" customWidth="1"/>
    <col min="161" max="161" width="31" bestFit="1" customWidth="1"/>
    <col min="162" max="162" width="32.28515625" bestFit="1" customWidth="1"/>
    <col min="163" max="163" width="30.5703125" bestFit="1" customWidth="1"/>
    <col min="164" max="164" width="8.42578125" bestFit="1" customWidth="1"/>
    <col min="165" max="165" width="29.7109375" bestFit="1" customWidth="1"/>
    <col min="166" max="166" width="34.140625" bestFit="1" customWidth="1"/>
    <col min="167" max="167" width="23.28515625" bestFit="1" customWidth="1"/>
    <col min="168" max="168" width="22.42578125" bestFit="1" customWidth="1"/>
    <col min="169" max="169" width="29.28515625" bestFit="1" customWidth="1"/>
    <col min="170" max="170" width="32.5703125" bestFit="1" customWidth="1"/>
    <col min="171" max="171" width="31.85546875" bestFit="1" customWidth="1"/>
    <col min="172" max="172" width="31.5703125" bestFit="1" customWidth="1"/>
    <col min="173" max="173" width="22.7109375" bestFit="1" customWidth="1"/>
    <col min="174" max="174" width="23.7109375" bestFit="1" customWidth="1"/>
    <col min="175" max="175" width="23.5703125" bestFit="1" customWidth="1"/>
    <col min="176" max="176" width="23.28515625" bestFit="1" customWidth="1"/>
    <col min="177" max="177" width="34.42578125" bestFit="1" customWidth="1"/>
    <col min="178" max="178" width="50" bestFit="1" customWidth="1"/>
    <col min="179" max="179" width="33.85546875" bestFit="1" customWidth="1"/>
    <col min="180" max="180" width="27.140625" bestFit="1" customWidth="1"/>
    <col min="181" max="181" width="14.140625" bestFit="1" customWidth="1"/>
    <col min="182" max="182" width="28" bestFit="1" customWidth="1"/>
    <col min="183" max="183" width="34.42578125" bestFit="1" customWidth="1"/>
    <col min="184" max="184" width="24" bestFit="1" customWidth="1"/>
    <col min="185" max="185" width="32.140625" bestFit="1" customWidth="1"/>
    <col min="186" max="186" width="21.7109375" bestFit="1" customWidth="1"/>
    <col min="187" max="187" width="23.7109375" bestFit="1" customWidth="1"/>
    <col min="188" max="188" width="31.28515625" bestFit="1" customWidth="1"/>
    <col min="189" max="189" width="32.5703125" bestFit="1" customWidth="1"/>
    <col min="190" max="190" width="32.85546875" bestFit="1" customWidth="1"/>
    <col min="191" max="191" width="21.7109375" bestFit="1" customWidth="1"/>
    <col min="192" max="192" width="17.28515625" bestFit="1" customWidth="1"/>
    <col min="193" max="193" width="34.140625" bestFit="1" customWidth="1"/>
    <col min="194" max="194" width="21.140625" bestFit="1" customWidth="1"/>
    <col min="195" max="195" width="29.28515625" bestFit="1" customWidth="1"/>
    <col min="196" max="196" width="20.140625" bestFit="1" customWidth="1"/>
    <col min="197" max="197" width="21.7109375" bestFit="1" customWidth="1"/>
    <col min="198" max="198" width="28.7109375" bestFit="1" customWidth="1"/>
    <col min="199" max="199" width="29.7109375" bestFit="1" customWidth="1"/>
    <col min="200" max="200" width="31.28515625" bestFit="1" customWidth="1"/>
    <col min="201" max="201" width="30.85546875" bestFit="1" customWidth="1"/>
    <col min="202" max="202" width="31.5703125" bestFit="1" customWidth="1"/>
    <col min="203" max="203" width="19.140625" bestFit="1" customWidth="1"/>
    <col min="204" max="204" width="22" bestFit="1" customWidth="1"/>
    <col min="205" max="205" width="27.140625" bestFit="1" customWidth="1"/>
    <col min="206" max="206" width="22.7109375" bestFit="1" customWidth="1"/>
    <col min="207" max="207" width="24.28515625" bestFit="1" customWidth="1"/>
    <col min="208" max="208" width="31.28515625" bestFit="1" customWidth="1"/>
    <col min="209" max="209" width="15.7109375" bestFit="1" customWidth="1"/>
    <col min="210" max="210" width="37.5703125" bestFit="1" customWidth="1"/>
    <col min="211" max="211" width="34.140625" bestFit="1" customWidth="1"/>
    <col min="212" max="212" width="31.28515625" bestFit="1" customWidth="1"/>
    <col min="213" max="213" width="27.7109375" bestFit="1" customWidth="1"/>
    <col min="214" max="214" width="30.85546875" bestFit="1" customWidth="1"/>
    <col min="215" max="215" width="31" bestFit="1" customWidth="1"/>
    <col min="216" max="216" width="20.85546875" bestFit="1" customWidth="1"/>
    <col min="217" max="217" width="29.28515625" bestFit="1" customWidth="1"/>
    <col min="218" max="218" width="17.85546875" bestFit="1" customWidth="1"/>
    <col min="219" max="219" width="29.42578125" bestFit="1" customWidth="1"/>
    <col min="220" max="220" width="20.140625" bestFit="1" customWidth="1"/>
    <col min="221" max="221" width="22.42578125" bestFit="1" customWidth="1"/>
    <col min="222" max="222" width="11.28515625" bestFit="1" customWidth="1"/>
    <col min="223" max="223" width="33.85546875" bestFit="1" customWidth="1"/>
    <col min="224" max="224" width="16" bestFit="1" customWidth="1"/>
    <col min="225" max="225" width="17.85546875" bestFit="1" customWidth="1"/>
    <col min="226" max="226" width="14.7109375" bestFit="1" customWidth="1"/>
    <col min="227" max="227" width="13.85546875" bestFit="1" customWidth="1"/>
    <col min="228" max="228" width="16.7109375" bestFit="1" customWidth="1"/>
    <col min="229" max="229" width="31.5703125" bestFit="1" customWidth="1"/>
    <col min="230" max="230" width="32.85546875" bestFit="1" customWidth="1"/>
    <col min="231" max="231" width="30.85546875" bestFit="1" customWidth="1"/>
    <col min="232" max="232" width="22" bestFit="1" customWidth="1"/>
    <col min="233" max="233" width="20.42578125" bestFit="1" customWidth="1"/>
    <col min="234" max="234" width="31.85546875" bestFit="1" customWidth="1"/>
    <col min="235" max="235" width="13.85546875" bestFit="1" customWidth="1"/>
    <col min="236" max="236" width="22.28515625" bestFit="1" customWidth="1"/>
    <col min="237" max="237" width="25.28515625" bestFit="1" customWidth="1"/>
    <col min="238" max="238" width="32.85546875" bestFit="1" customWidth="1"/>
    <col min="239" max="239" width="31.28515625" bestFit="1" customWidth="1"/>
    <col min="240" max="240" width="13.7109375" bestFit="1" customWidth="1"/>
    <col min="241" max="241" width="18.28515625" bestFit="1" customWidth="1"/>
    <col min="242" max="242" width="32.140625" bestFit="1" customWidth="1"/>
    <col min="243" max="243" width="30.28515625" bestFit="1" customWidth="1"/>
    <col min="244" max="244" width="23.7109375" bestFit="1" customWidth="1"/>
    <col min="245" max="245" width="11.5703125" bestFit="1" customWidth="1"/>
    <col min="246" max="246" width="29.42578125" bestFit="1" customWidth="1"/>
    <col min="247" max="247" width="28.7109375" bestFit="1" customWidth="1"/>
    <col min="248" max="248" width="32.85546875" bestFit="1" customWidth="1"/>
    <col min="249" max="249" width="18.85546875" bestFit="1" customWidth="1"/>
    <col min="250" max="250" width="27.7109375" bestFit="1" customWidth="1"/>
    <col min="251" max="251" width="15.42578125" bestFit="1" customWidth="1"/>
    <col min="252" max="252" width="33.42578125" bestFit="1" customWidth="1"/>
    <col min="253" max="253" width="31.28515625" bestFit="1" customWidth="1"/>
    <col min="254" max="254" width="25.28515625" bestFit="1" customWidth="1"/>
    <col min="255" max="255" width="36" bestFit="1" customWidth="1"/>
    <col min="256" max="256" width="13.85546875" bestFit="1" customWidth="1"/>
    <col min="257" max="257" width="26.85546875" bestFit="1" customWidth="1"/>
    <col min="258" max="258" width="31.28515625" bestFit="1" customWidth="1"/>
    <col min="259" max="259" width="28.7109375" bestFit="1" customWidth="1"/>
    <col min="260" max="260" width="13.42578125" bestFit="1" customWidth="1"/>
    <col min="261" max="261" width="12.28515625" bestFit="1" customWidth="1"/>
    <col min="262" max="262" width="31" bestFit="1" customWidth="1"/>
    <col min="263" max="263" width="32.5703125" bestFit="1" customWidth="1"/>
    <col min="264" max="264" width="13.7109375" bestFit="1" customWidth="1"/>
    <col min="265" max="265" width="30.5703125" bestFit="1" customWidth="1"/>
    <col min="266" max="266" width="14.42578125" bestFit="1" customWidth="1"/>
    <col min="267" max="267" width="32.140625" bestFit="1" customWidth="1"/>
    <col min="268" max="269" width="27.42578125" bestFit="1" customWidth="1"/>
    <col min="270" max="270" width="30.85546875" bestFit="1" customWidth="1"/>
    <col min="271" max="271" width="32.5703125" bestFit="1" customWidth="1"/>
    <col min="272" max="272" width="25.140625" bestFit="1" customWidth="1"/>
    <col min="273" max="274" width="33.140625" bestFit="1" customWidth="1"/>
    <col min="275" max="275" width="19.85546875" bestFit="1" customWidth="1"/>
    <col min="276" max="276" width="30.85546875" bestFit="1" customWidth="1"/>
    <col min="277" max="277" width="23.5703125" bestFit="1" customWidth="1"/>
    <col min="278" max="278" width="11.85546875" bestFit="1" customWidth="1"/>
    <col min="279" max="279" width="33.85546875" bestFit="1" customWidth="1"/>
    <col min="280" max="280" width="24.5703125" bestFit="1" customWidth="1"/>
    <col min="281" max="281" width="31.28515625" bestFit="1" customWidth="1"/>
    <col min="282" max="282" width="33.7109375" bestFit="1" customWidth="1"/>
    <col min="283" max="283" width="31" bestFit="1" customWidth="1"/>
    <col min="284" max="284" width="33.42578125" bestFit="1" customWidth="1"/>
    <col min="285" max="285" width="29.42578125" bestFit="1" customWidth="1"/>
    <col min="286" max="286" width="31.28515625" bestFit="1" customWidth="1"/>
    <col min="287" max="287" width="32.85546875" bestFit="1" customWidth="1"/>
    <col min="288" max="288" width="25.140625" bestFit="1" customWidth="1"/>
    <col min="289" max="289" width="33.140625" bestFit="1" customWidth="1"/>
    <col min="290" max="290" width="20.140625" bestFit="1" customWidth="1"/>
    <col min="291" max="291" width="18.28515625" bestFit="1" customWidth="1"/>
    <col min="292" max="292" width="23.5703125" bestFit="1" customWidth="1"/>
    <col min="293" max="293" width="23.28515625" bestFit="1" customWidth="1"/>
    <col min="294" max="294" width="25.28515625" bestFit="1" customWidth="1"/>
    <col min="295" max="295" width="26.85546875" bestFit="1" customWidth="1"/>
    <col min="296" max="296" width="22.28515625" bestFit="1" customWidth="1"/>
    <col min="297" max="297" width="29.28515625" bestFit="1" customWidth="1"/>
    <col min="298" max="298" width="22.28515625" bestFit="1" customWidth="1"/>
    <col min="299" max="299" width="35.140625" bestFit="1" customWidth="1"/>
    <col min="300" max="300" width="33.42578125" bestFit="1" customWidth="1"/>
    <col min="301" max="301" width="24.5703125" bestFit="1" customWidth="1"/>
    <col min="302" max="302" width="30" bestFit="1" customWidth="1"/>
    <col min="303" max="303" width="24.85546875" bestFit="1" customWidth="1"/>
    <col min="304" max="304" width="25.85546875" bestFit="1" customWidth="1"/>
    <col min="305" max="305" width="34.42578125" bestFit="1" customWidth="1"/>
    <col min="306" max="306" width="22" bestFit="1" customWidth="1"/>
    <col min="307" max="307" width="19.5703125" bestFit="1" customWidth="1"/>
    <col min="308" max="308" width="32.28515625" bestFit="1" customWidth="1"/>
    <col min="309" max="309" width="18.5703125" bestFit="1" customWidth="1"/>
    <col min="310" max="310" width="31.28515625" bestFit="1" customWidth="1"/>
    <col min="311" max="311" width="13.140625" bestFit="1" customWidth="1"/>
    <col min="312" max="313" width="32.85546875" bestFit="1" customWidth="1"/>
    <col min="314" max="314" width="26.85546875" bestFit="1" customWidth="1"/>
    <col min="315" max="315" width="29.28515625" bestFit="1" customWidth="1"/>
    <col min="316" max="316" width="18" bestFit="1" customWidth="1"/>
    <col min="317" max="317" width="24.85546875" bestFit="1" customWidth="1"/>
    <col min="318" max="318" width="30.28515625" bestFit="1" customWidth="1"/>
    <col min="319" max="319" width="32.5703125" bestFit="1" customWidth="1"/>
    <col min="320" max="320" width="13.7109375" bestFit="1" customWidth="1"/>
    <col min="321" max="321" width="24" bestFit="1" customWidth="1"/>
    <col min="322" max="322" width="26.85546875" bestFit="1" customWidth="1"/>
    <col min="323" max="323" width="28" bestFit="1" customWidth="1"/>
    <col min="324" max="324" width="27.140625" bestFit="1" customWidth="1"/>
    <col min="325" max="325" width="37.5703125" bestFit="1" customWidth="1"/>
    <col min="326" max="326" width="36" bestFit="1" customWidth="1"/>
    <col min="327" max="327" width="20.85546875" bestFit="1" customWidth="1"/>
    <col min="328" max="328" width="27.140625" bestFit="1" customWidth="1"/>
    <col min="329" max="329" width="32.5703125" bestFit="1" customWidth="1"/>
    <col min="330" max="330" width="24.28515625" bestFit="1" customWidth="1"/>
    <col min="331" max="331" width="25.85546875" bestFit="1" customWidth="1"/>
    <col min="332" max="332" width="11.85546875" bestFit="1" customWidth="1"/>
    <col min="333" max="333" width="25.140625" bestFit="1" customWidth="1"/>
    <col min="334" max="334" width="24.28515625" bestFit="1" customWidth="1"/>
    <col min="335" max="335" width="31" bestFit="1" customWidth="1"/>
    <col min="336" max="336" width="27.42578125" bestFit="1" customWidth="1"/>
    <col min="337" max="337" width="18.5703125" bestFit="1" customWidth="1"/>
    <col min="338" max="338" width="33.42578125" bestFit="1" customWidth="1"/>
    <col min="339" max="339" width="20.85546875" bestFit="1" customWidth="1"/>
    <col min="340" max="340" width="28.42578125" bestFit="1" customWidth="1"/>
    <col min="341" max="341" width="23" bestFit="1" customWidth="1"/>
    <col min="342" max="342" width="14.42578125" bestFit="1" customWidth="1"/>
    <col min="343" max="343" width="32.28515625" bestFit="1" customWidth="1"/>
    <col min="344" max="344" width="32.140625" bestFit="1" customWidth="1"/>
    <col min="345" max="345" width="15.42578125" bestFit="1" customWidth="1"/>
    <col min="346" max="346" width="20.7109375" bestFit="1" customWidth="1"/>
    <col min="347" max="347" width="24.85546875" bestFit="1" customWidth="1"/>
    <col min="348" max="348" width="21.7109375" bestFit="1" customWidth="1"/>
    <col min="349" max="349" width="20.140625" bestFit="1" customWidth="1"/>
    <col min="350" max="350" width="33.7109375" bestFit="1" customWidth="1"/>
    <col min="351" max="351" width="28" bestFit="1" customWidth="1"/>
    <col min="352" max="352" width="7.140625" bestFit="1" customWidth="1"/>
    <col min="353" max="353" width="34.7109375" bestFit="1" customWidth="1"/>
    <col min="354" max="354" width="31.5703125" bestFit="1" customWidth="1"/>
    <col min="355" max="355" width="30.5703125" bestFit="1" customWidth="1"/>
    <col min="356" max="356" width="28.7109375" bestFit="1" customWidth="1"/>
    <col min="357" max="357" width="34.7109375" bestFit="1" customWidth="1"/>
    <col min="358" max="358" width="33.7109375" bestFit="1" customWidth="1"/>
    <col min="359" max="359" width="17.5703125" bestFit="1" customWidth="1"/>
    <col min="360" max="360" width="32.28515625" bestFit="1" customWidth="1"/>
    <col min="361" max="361" width="20.42578125" bestFit="1" customWidth="1"/>
    <col min="362" max="362" width="32.5703125" bestFit="1" customWidth="1"/>
    <col min="363" max="363" width="12.5703125" bestFit="1" customWidth="1"/>
    <col min="364" max="365" width="20.140625" bestFit="1" customWidth="1"/>
    <col min="366" max="366" width="37.85546875" bestFit="1" customWidth="1"/>
    <col min="367" max="367" width="23.28515625" bestFit="1" customWidth="1"/>
    <col min="368" max="368" width="32.5703125" bestFit="1" customWidth="1"/>
    <col min="369" max="370" width="33.7109375" bestFit="1" customWidth="1"/>
    <col min="371" max="371" width="17.5703125" bestFit="1" customWidth="1"/>
  </cols>
  <sheetData>
    <row r="1" spans="2:17" ht="60" customHeight="1" x14ac:dyDescent="0.9">
      <c r="B1" s="29" t="s">
        <v>44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2:17" ht="15.75" thickBot="1" x14ac:dyDescent="0.3"/>
    <row r="3" spans="2:17" ht="24" thickBot="1" x14ac:dyDescent="0.4">
      <c r="C3" s="4" t="s">
        <v>0</v>
      </c>
      <c r="D3" s="5" t="s">
        <v>89</v>
      </c>
      <c r="E3" s="6"/>
      <c r="F3" s="4" t="s">
        <v>38</v>
      </c>
      <c r="G3" s="5" t="s">
        <v>49</v>
      </c>
      <c r="H3" s="28" t="s">
        <v>41</v>
      </c>
      <c r="I3" s="28"/>
    </row>
    <row r="4" spans="2:17" ht="27" thickBot="1" x14ac:dyDescent="0.4">
      <c r="C4" s="4" t="s">
        <v>1</v>
      </c>
      <c r="D4" s="5" t="s">
        <v>14</v>
      </c>
      <c r="E4" s="6"/>
      <c r="F4" s="6"/>
      <c r="H4" s="13" t="s">
        <v>39</v>
      </c>
      <c r="I4" s="7" t="str">
        <f>ROUND(AVERAGE(TableauC12[Ecart sur échéance]),2)&amp;" jours"</f>
        <v>-12 jours</v>
      </c>
    </row>
    <row r="5" spans="2:17" ht="27" thickBot="1" x14ac:dyDescent="0.4">
      <c r="C5" s="4" t="s">
        <v>2</v>
      </c>
      <c r="D5" s="5" t="s">
        <v>4</v>
      </c>
      <c r="E5" s="6"/>
      <c r="F5" s="4" t="s">
        <v>33</v>
      </c>
      <c r="G5" s="5" t="s">
        <v>14</v>
      </c>
      <c r="H5" s="14" t="s">
        <v>40</v>
      </c>
      <c r="I5" s="8" t="str">
        <f>ROUND(AVERAGE(TableauC12[Ecart sur pièce]),2)&amp;" jours"</f>
        <v>40,55 jours</v>
      </c>
    </row>
    <row r="6" spans="2:17" ht="24" thickBot="1" x14ac:dyDescent="0.4">
      <c r="C6" s="6"/>
      <c r="D6" s="6"/>
      <c r="E6" s="6"/>
      <c r="F6" s="4" t="s">
        <v>27</v>
      </c>
      <c r="G6" s="5" t="s">
        <v>14</v>
      </c>
    </row>
    <row r="7" spans="2:17" ht="24" thickBot="1" x14ac:dyDescent="0.4">
      <c r="C7" s="4" t="s">
        <v>37</v>
      </c>
      <c r="D7" s="5" t="s">
        <v>36</v>
      </c>
    </row>
    <row r="8" spans="2:17" ht="24" thickBot="1" x14ac:dyDescent="0.4">
      <c r="C8" s="4" t="str">
        <f>_xll.Assistant.XL.RIK_VO("INF06_0x0_0_1_1,F=B='1',U='0',I='0',FN='Calibri',FS='10',FC='#FFFFFF',BC='#A5A5A5',AH='1',AV='1',Br=[$top-$bottom],BrS='1',BrC='#778899'_1,C=Total,F=B='1',U='0',I='0',FN='Calibri',FS='10',FC='#000000',BC='#FFFFFF',AH='1'"&amp;",AV='1',Br=[$top-$bottom],BrS='1',BrC='#778899'_0_0_1_1_D=1x1;INF04@E=0,S=8|1001,G=0,T=0,P=0,O=NF='Texte'_B='0'_U='0'_I='0'_FN='Calibri'_FS='10'_FC='#000000'_BC='#FFFFFF'_AH='1'_AV='1'_Br=[]_BrS='0'_BrC='#FFFFFF'_WpT='0'"&amp;":E=0,S=8|1002,G=0,T=0,P=0,O=NF='Texte'_B='0'_U='0'_I='0'_FN='Calibri'_FS='10'_FC='#000000'_BC='#FFFFFF'_AH='1'_AV='1'_Br=[]_BrS='0'_BrC='#FFFFFF'_WpT='0':@R=A,S=1094,V={0}:R=B,S=1056,V={1}:R=C,S=2000,V={2}:R=D,S=8|1007,V"&amp;"={3}:",$D$3,$D$4,$D$5,$D$7)</f>
        <v/>
      </c>
      <c r="D8" s="5" t="s">
        <v>14</v>
      </c>
      <c r="F8" s="4" t="s">
        <v>8</v>
      </c>
      <c r="G8" s="5" t="s">
        <v>34</v>
      </c>
    </row>
    <row r="9" spans="2:17" ht="43.5" customHeight="1" x14ac:dyDescent="0.35">
      <c r="G9" s="5"/>
    </row>
    <row r="10" spans="2:17" ht="96.75" customHeight="1" x14ac:dyDescent="0.25"/>
    <row r="11" spans="2:17" ht="96.75" customHeight="1" x14ac:dyDescent="0.25"/>
    <row r="12" spans="2:17" x14ac:dyDescent="0.25">
      <c r="C12" t="str">
        <f>_xll.Assistant.XL.RIK_AL("INF06__1_0_1,F=B='1',U='0',I='0',FN='Calibri',FS='10',FC='#FFFFFF',BC='#A5A5A5',AH='1',AV='1',Br=[$top-$bottom],BrS='1',BrC='#778899'_1,C=Total,F=B='1',U='0',I='0',FN='Calibri',FS='10',FC='#000000',BC='#FFFFFF',AH='1',AV"&amp;"='1',Br=[$top-$bottom],BrS='1',BrC='#778899'_0_0_0_1_D=12x14;INF04@E=0,S=1057,G=0,T=0,P=0,O=NF='Texte'_B='0'_U='0'_I='0'_FN='Calibri'_FS='10'_FC='#000000'_BC='#FFFFFF'_AH='1'_AV='1'_Br=[]_BrS='0'_BrC='#FFFFFF'_WpT='1':E="&amp;"0,S=7|1001,G=0,T=0,P=0,O=NF='Texte'_B='0'_U='0'_I='0'_FN='Calibri'_FS='10'_FC='#000000'_BC='#FFFFFF'_AH='1'_AV='1'_Br=[]_BrS='0'_BrC='#FFFFFF'_WpT='1':E=0,S=8|1001,G=0,T=0,P=0,O=NF='Texte'_B='0'_U='0'_I='0'_FN='Calibri'_"&amp;"FS='10'_FC='#000000'_BC='#FFFFFF'_AH='1'_AV='1'_Br=[]_BrS='0'_BrC='#FFFFFF'_WpT='0':E=0,S=8|1002,G=0,T=0,P=0,O=NF='Texte'_B='0'_U='0'_I='0'_FN='Calibri'_FS='10'_FC='#000000'_BC='#FFFFFF'_AH='1'_AV='1'_Br=[]_BrS='0'_BrC='"&amp;"#FFFFFF'_WpT='0':E=0,S=1036,G=0,T=0,P=0,O=NF='Texte'_B='0'_U='0'_I='0'_FN='Calibri'_FS='10'_FC='#000000'_BC='#FFFFFF'_AH='1'_AV='1'_Br=[]_BrS='0'_BrC='#FFFFFF'_WpT='0':E=0,S=1037,G=0,T=0,P=0,O=NF='Texte'_B='0'_U='0'_I='0"&amp;"'_FN='Calibri'_FS='10'_FC='#000000'_BC='#FFFFFF'_AH='1'_AV='1'_Br=[]_BrS='0'_BrC='#FFFFFF'_WpT='0':E=1,S=1058,G=0,T=0,P=0,O=NF='Nombre'_B='0'_U='0'_I='0'_FN='Calibri'_FS='10'_FC='#000000'_BC='#FFFFFF'_AH='3'_AV='1'_Br=[]"&amp;"_BrS='0'_BrC='#FFFFFF'_WpT='1':E=0,S=1117,G=0,T=0,P=0,O=NF='Texte'_B='0'_U='0'_I='0'_FN='Calibri'_FS='10'_FC='#000000'_BC='#FFFFFF'_AH='1'_AV='1'_Br=[]_BrS='0'_BrC='#FFFFFF'_WpT='0':E=0,S=1114,G=0,T=0,P=0,O=NF='Texte'_B="&amp;"'0'_U='0'_I='0'_FN='Calibri'_FS='10'_FC='#000000'_BC='#FFFFFF'_AH='1'_AV='1'_Br=[]_BrS='0'_BrC='#FFFFFF'_WpT='0':E=0,S=1045,G=0,T=0,P=0,O=NF='Date'_B='0'_U='0'_I='0'_FN='Calibri'_FS='10'_FC='#000000'_BC='#FFFFFF'_AH='1'_"&amp;"AV='1'_Br=[]_BrS='0'_BrC='#FFFFFF'_WpT='0':E=0,S=1025,G=0,T=0,P=0,O=NF='Date'_B='0'_U='0'_I='0'_FN='Calibri'_FS='10'_FC='#000000'_BC='#FFFFFF'_AH='1'_AV='1'_Br=[]_BrS='0'_BrC='#FFFFFF'_WpT='0':E=0,S=1093,G=0,T=0,P=0,O=NF"&amp;"='Date'_B='0'_U='0'_I='0'_FN='Calibri'_FS='10'_FC='#000000'_BC='#FFFFFF'_AH='1'_AV='1'_Br=[]_BrS='0'_BrC='#FFFFFF'_WpT='0':L=Ecart sur échéance,E=0,G=0,T=0,P=0,F==SI([1093]={g}{g};{g}{g};SI([1093]&gt;=[1025];DATEDIF([1025];"&amp;"[1093];{g}d{g});DATEDIF([1093];[1025];{g}d{g})*-1)),Y=1,O=NF='Standard'_B='0'_U='0'_I='0'_FN='Calibri'_FS='10'_FC='#000000'_BC='#FFFFFF'_AH='1'_AV='1'_Br=[]_BrS='0'_BrC='#FFFFFF'_WpT='0':L=Ecart sur pièce,E=0,G=0,T=0,P=0"&amp;",F==SI([1093]={g}{g};{g}{g};SI([1093]&gt;=[1045];DATEDIF([1045];[1093];{g}d{g});DATEDIF([1093];[1045];{g}d{g})*-1)),Y=1,O=NF='Standard'_B='0'_U='0'_I='0'_FN='Calibri'_FS='10'_FC='#000000'_BC='#FFFFFF'_AH='1'_AV='1'_Br=[]_Br"&amp;"S='0'_BrC='#FFFFFF'_WpT='0':@R=A,S=1094,V={0}:R=B,S=1056,V={1}:R=C,S=2000,V={2}:R=D,S=1021,V={3}:R=E,S=7|1001,V={4}:R=F,S=1119,V={5}:R=G,S=1114,V={6}:R=H,S=8|1007,V={7}:R=I,S=8|1001,V={8}:",$D$3,$D$4,$D$5,$G$3,$G$5,$G$6,$G$8,$D$7,$D$8)</f>
        <v/>
      </c>
    </row>
    <row r="13" spans="2:17" x14ac:dyDescent="0.25">
      <c r="C13" t="s">
        <v>24</v>
      </c>
      <c r="D13" t="s">
        <v>17</v>
      </c>
      <c r="E13" t="s">
        <v>23</v>
      </c>
      <c r="F13" t="s">
        <v>25</v>
      </c>
      <c r="G13" t="s">
        <v>5</v>
      </c>
      <c r="H13" t="s">
        <v>6</v>
      </c>
      <c r="I13" t="s">
        <v>7</v>
      </c>
      <c r="J13" t="s">
        <v>12</v>
      </c>
      <c r="K13" t="s">
        <v>8</v>
      </c>
      <c r="L13" t="s">
        <v>35</v>
      </c>
      <c r="M13" t="s">
        <v>22</v>
      </c>
      <c r="N13" t="s">
        <v>28</v>
      </c>
      <c r="O13" t="s">
        <v>45</v>
      </c>
      <c r="P13" t="s">
        <v>46</v>
      </c>
    </row>
    <row r="14" spans="2:17" x14ac:dyDescent="0.25">
      <c r="C14" s="1" t="s">
        <v>90</v>
      </c>
      <c r="D14" s="1" t="s">
        <v>18</v>
      </c>
      <c r="E14" s="1" t="s">
        <v>88</v>
      </c>
      <c r="F14" s="1" t="s">
        <v>50</v>
      </c>
      <c r="G14" s="1" t="s">
        <v>51</v>
      </c>
      <c r="H14" s="1" t="s">
        <v>91</v>
      </c>
      <c r="I14" s="2">
        <v>4000</v>
      </c>
      <c r="J14" s="1" t="s">
        <v>15</v>
      </c>
      <c r="K14" s="1" t="s">
        <v>53</v>
      </c>
      <c r="L14" s="12">
        <v>44700</v>
      </c>
      <c r="M14" s="12">
        <v>44757</v>
      </c>
      <c r="N14" s="12">
        <v>44773</v>
      </c>
      <c r="O14">
        <f t="shared" ref="O14:O24" si="0">IF(N14="","",IF(N14&gt;=M14,DATEDIF(M14,N14,"d"),DATEDIF(N14,M14,"d")*-1))</f>
        <v>16</v>
      </c>
      <c r="P14">
        <f t="shared" ref="P14:P24" si="1">IF(N14="","",IF(N14&gt;=L14,DATEDIF(L14,N14,"d"),DATEDIF(N14,L14,"d")*-1))</f>
        <v>73</v>
      </c>
    </row>
    <row r="15" spans="2:17" x14ac:dyDescent="0.25">
      <c r="C15" s="1" t="s">
        <v>90</v>
      </c>
      <c r="D15" s="1" t="s">
        <v>18</v>
      </c>
      <c r="E15" s="1" t="s">
        <v>88</v>
      </c>
      <c r="F15" s="1" t="s">
        <v>50</v>
      </c>
      <c r="G15" s="1" t="s">
        <v>51</v>
      </c>
      <c r="H15" s="1" t="s">
        <v>91</v>
      </c>
      <c r="I15" s="2">
        <v>8000</v>
      </c>
      <c r="J15" s="1" t="s">
        <v>15</v>
      </c>
      <c r="K15" s="1" t="s">
        <v>57</v>
      </c>
      <c r="L15" s="12">
        <v>44700</v>
      </c>
      <c r="M15" s="12">
        <v>44757</v>
      </c>
      <c r="N15" s="12">
        <v>44711</v>
      </c>
      <c r="O15" s="10">
        <f t="shared" si="0"/>
        <v>-46</v>
      </c>
      <c r="P15" s="10">
        <f t="shared" si="1"/>
        <v>11</v>
      </c>
    </row>
    <row r="16" spans="2:17" x14ac:dyDescent="0.25">
      <c r="C16" s="1" t="s">
        <v>90</v>
      </c>
      <c r="D16" s="1" t="s">
        <v>18</v>
      </c>
      <c r="E16" s="1" t="s">
        <v>88</v>
      </c>
      <c r="F16" s="1" t="s">
        <v>50</v>
      </c>
      <c r="G16" s="1" t="s">
        <v>59</v>
      </c>
      <c r="H16" s="1" t="s">
        <v>60</v>
      </c>
      <c r="I16" s="2">
        <v>6000</v>
      </c>
      <c r="J16" s="1" t="s">
        <v>15</v>
      </c>
      <c r="K16" s="1" t="s">
        <v>61</v>
      </c>
      <c r="L16" s="12">
        <v>44715</v>
      </c>
      <c r="M16" s="12">
        <v>44783</v>
      </c>
      <c r="N16" s="12">
        <v>44715</v>
      </c>
      <c r="O16" s="10">
        <f t="shared" si="0"/>
        <v>-68</v>
      </c>
      <c r="P16" s="10">
        <f t="shared" si="1"/>
        <v>0</v>
      </c>
    </row>
    <row r="17" spans="3:32" x14ac:dyDescent="0.25">
      <c r="C17" s="1" t="s">
        <v>90</v>
      </c>
      <c r="D17" s="1" t="s">
        <v>18</v>
      </c>
      <c r="E17" s="1" t="s">
        <v>88</v>
      </c>
      <c r="F17" s="1" t="s">
        <v>50</v>
      </c>
      <c r="G17" s="1" t="s">
        <v>63</v>
      </c>
      <c r="H17" s="1" t="s">
        <v>64</v>
      </c>
      <c r="I17" s="2">
        <v>4800</v>
      </c>
      <c r="J17" s="1" t="s">
        <v>15</v>
      </c>
      <c r="K17" s="1" t="s">
        <v>65</v>
      </c>
      <c r="L17" s="12">
        <v>44715</v>
      </c>
      <c r="M17" s="12">
        <v>44745</v>
      </c>
      <c r="N17" s="12">
        <v>44745</v>
      </c>
      <c r="O17" s="10">
        <f t="shared" si="0"/>
        <v>0</v>
      </c>
      <c r="P17" s="10">
        <f t="shared" si="1"/>
        <v>30</v>
      </c>
    </row>
    <row r="18" spans="3:32" x14ac:dyDescent="0.25">
      <c r="C18" s="1" t="s">
        <v>90</v>
      </c>
      <c r="D18" s="1" t="s">
        <v>18</v>
      </c>
      <c r="E18" s="1" t="s">
        <v>88</v>
      </c>
      <c r="F18" s="1" t="s">
        <v>50</v>
      </c>
      <c r="G18" s="1" t="s">
        <v>63</v>
      </c>
      <c r="H18" s="1" t="s">
        <v>64</v>
      </c>
      <c r="I18" s="2">
        <v>4800</v>
      </c>
      <c r="J18" s="1" t="s">
        <v>15</v>
      </c>
      <c r="K18" s="1" t="s">
        <v>67</v>
      </c>
      <c r="L18" s="12">
        <v>44715</v>
      </c>
      <c r="M18" s="12">
        <v>44776</v>
      </c>
      <c r="N18" s="12">
        <v>44776</v>
      </c>
      <c r="O18" s="10">
        <f t="shared" si="0"/>
        <v>0</v>
      </c>
      <c r="P18" s="10">
        <f t="shared" si="1"/>
        <v>61</v>
      </c>
      <c r="AD18" s="9" t="s">
        <v>42</v>
      </c>
      <c r="AE18" t="s">
        <v>47</v>
      </c>
      <c r="AF18" t="s">
        <v>48</v>
      </c>
    </row>
    <row r="19" spans="3:32" x14ac:dyDescent="0.25">
      <c r="C19" s="1" t="s">
        <v>90</v>
      </c>
      <c r="D19" s="1" t="s">
        <v>18</v>
      </c>
      <c r="E19" s="1" t="s">
        <v>88</v>
      </c>
      <c r="F19" s="1" t="s">
        <v>50</v>
      </c>
      <c r="G19" s="1" t="s">
        <v>69</v>
      </c>
      <c r="H19" s="1" t="s">
        <v>70</v>
      </c>
      <c r="I19" s="2">
        <v>4800</v>
      </c>
      <c r="J19" s="1" t="s">
        <v>15</v>
      </c>
      <c r="K19" s="1" t="s">
        <v>71</v>
      </c>
      <c r="L19" s="12">
        <v>44715</v>
      </c>
      <c r="M19" s="12">
        <v>44773</v>
      </c>
      <c r="N19" s="12">
        <v>44773</v>
      </c>
      <c r="O19" s="10">
        <f t="shared" si="0"/>
        <v>0</v>
      </c>
      <c r="P19" s="10">
        <f t="shared" si="1"/>
        <v>58</v>
      </c>
      <c r="AD19" s="11" t="s">
        <v>50</v>
      </c>
      <c r="AE19" s="10">
        <v>-12</v>
      </c>
      <c r="AF19" s="10">
        <v>40.545454545454547</v>
      </c>
    </row>
    <row r="20" spans="3:32" x14ac:dyDescent="0.25">
      <c r="C20" s="1" t="s">
        <v>90</v>
      </c>
      <c r="D20" s="1" t="s">
        <v>18</v>
      </c>
      <c r="E20" s="1" t="s">
        <v>88</v>
      </c>
      <c r="F20" s="1" t="s">
        <v>50</v>
      </c>
      <c r="G20" s="1" t="s">
        <v>73</v>
      </c>
      <c r="H20" s="1" t="s">
        <v>74</v>
      </c>
      <c r="I20" s="2">
        <v>400</v>
      </c>
      <c r="J20" s="1" t="s">
        <v>15</v>
      </c>
      <c r="K20" s="1" t="s">
        <v>75</v>
      </c>
      <c r="L20" s="12">
        <v>44715</v>
      </c>
      <c r="M20" s="12">
        <v>44742</v>
      </c>
      <c r="N20" s="12">
        <v>44742</v>
      </c>
      <c r="O20" s="10">
        <f t="shared" si="0"/>
        <v>0</v>
      </c>
      <c r="P20" s="10">
        <f t="shared" si="1"/>
        <v>27</v>
      </c>
      <c r="AD20" s="11" t="s">
        <v>43</v>
      </c>
      <c r="AE20" s="10">
        <v>-12</v>
      </c>
      <c r="AF20" s="10">
        <v>40.545454545454547</v>
      </c>
    </row>
    <row r="21" spans="3:32" x14ac:dyDescent="0.25">
      <c r="C21" s="1" t="s">
        <v>90</v>
      </c>
      <c r="D21" s="1" t="s">
        <v>18</v>
      </c>
      <c r="E21" s="1" t="s">
        <v>88</v>
      </c>
      <c r="F21" s="1" t="s">
        <v>50</v>
      </c>
      <c r="G21" s="1" t="s">
        <v>73</v>
      </c>
      <c r="H21" s="1" t="s">
        <v>74</v>
      </c>
      <c r="I21" s="2">
        <v>800</v>
      </c>
      <c r="J21" s="1" t="s">
        <v>15</v>
      </c>
      <c r="K21" s="1" t="s">
        <v>75</v>
      </c>
      <c r="L21" s="12">
        <v>44715</v>
      </c>
      <c r="M21" s="12">
        <v>44773</v>
      </c>
      <c r="N21" s="12">
        <v>44742</v>
      </c>
      <c r="O21" s="10">
        <f t="shared" si="0"/>
        <v>-31</v>
      </c>
      <c r="P21" s="10">
        <f t="shared" si="1"/>
        <v>27</v>
      </c>
    </row>
    <row r="22" spans="3:32" x14ac:dyDescent="0.25">
      <c r="C22" s="1" t="s">
        <v>90</v>
      </c>
      <c r="D22" s="1" t="s">
        <v>18</v>
      </c>
      <c r="E22" s="1" t="s">
        <v>88</v>
      </c>
      <c r="F22" s="1" t="s">
        <v>50</v>
      </c>
      <c r="G22" s="1" t="s">
        <v>78</v>
      </c>
      <c r="H22" s="1" t="s">
        <v>79</v>
      </c>
      <c r="I22" s="2">
        <v>3600</v>
      </c>
      <c r="J22" s="1" t="s">
        <v>15</v>
      </c>
      <c r="K22" s="1" t="s">
        <v>80</v>
      </c>
      <c r="L22" s="12">
        <v>44715</v>
      </c>
      <c r="M22" s="12">
        <v>44730</v>
      </c>
      <c r="N22" s="12">
        <v>44727</v>
      </c>
      <c r="O22" s="10">
        <f t="shared" si="0"/>
        <v>-3</v>
      </c>
      <c r="P22" s="10">
        <f t="shared" si="1"/>
        <v>12</v>
      </c>
    </row>
    <row r="23" spans="3:32" x14ac:dyDescent="0.25">
      <c r="C23" s="1" t="s">
        <v>90</v>
      </c>
      <c r="D23" s="1" t="s">
        <v>18</v>
      </c>
      <c r="E23" s="1" t="s">
        <v>88</v>
      </c>
      <c r="F23" s="1" t="s">
        <v>50</v>
      </c>
      <c r="G23" s="1" t="s">
        <v>82</v>
      </c>
      <c r="H23" s="1" t="s">
        <v>83</v>
      </c>
      <c r="I23" s="2">
        <v>1000</v>
      </c>
      <c r="J23" s="1" t="s">
        <v>15</v>
      </c>
      <c r="K23" s="1" t="s">
        <v>84</v>
      </c>
      <c r="L23" s="12">
        <v>44715</v>
      </c>
      <c r="M23" s="12">
        <v>44773</v>
      </c>
      <c r="N23" s="12">
        <v>44773</v>
      </c>
      <c r="O23" s="10">
        <f t="shared" si="0"/>
        <v>0</v>
      </c>
      <c r="P23" s="10">
        <f t="shared" si="1"/>
        <v>58</v>
      </c>
    </row>
    <row r="24" spans="3:32" x14ac:dyDescent="0.25">
      <c r="C24" s="1" t="s">
        <v>90</v>
      </c>
      <c r="D24" s="1" t="s">
        <v>18</v>
      </c>
      <c r="E24" s="1" t="s">
        <v>88</v>
      </c>
      <c r="F24" s="1" t="s">
        <v>50</v>
      </c>
      <c r="G24" s="1" t="s">
        <v>82</v>
      </c>
      <c r="H24" s="1" t="s">
        <v>83</v>
      </c>
      <c r="I24" s="2">
        <v>1400</v>
      </c>
      <c r="J24" s="1" t="s">
        <v>15</v>
      </c>
      <c r="K24" s="1" t="s">
        <v>86</v>
      </c>
      <c r="L24" s="12">
        <v>44715</v>
      </c>
      <c r="M24" s="12">
        <v>44804</v>
      </c>
      <c r="N24" s="12">
        <v>44804</v>
      </c>
      <c r="O24" s="10">
        <f t="shared" si="0"/>
        <v>0</v>
      </c>
      <c r="P24" s="10">
        <f t="shared" si="1"/>
        <v>89</v>
      </c>
    </row>
    <row r="25" spans="3:32" x14ac:dyDescent="0.25">
      <c r="C25" t="s">
        <v>13</v>
      </c>
      <c r="I25" s="2">
        <f>SUBTOTAL(109,TableauC12[Solde Tenue de Compte])</f>
        <v>39600</v>
      </c>
      <c r="O25">
        <f>SUBTOTAL(101,TableauC12[Ecart sur échéance])</f>
        <v>-12</v>
      </c>
      <c r="P25">
        <f>SUBTOTAL(101,TableauC12[Ecart sur pièce])</f>
        <v>40.545454545454547</v>
      </c>
    </row>
    <row r="27338" spans="17:17" x14ac:dyDescent="0.25">
      <c r="Q27338" s="1"/>
    </row>
    <row r="30206" spans="18:20" x14ac:dyDescent="0.25">
      <c r="R30206" s="1"/>
      <c r="S30206" s="1"/>
      <c r="T30206" s="1"/>
    </row>
  </sheetData>
  <mergeCells count="2">
    <mergeCell ref="H3:I3"/>
    <mergeCell ref="B1:Q1"/>
  </mergeCells>
  <phoneticPr fontId="6" type="noConversion"/>
  <conditionalFormatting sqref="O13:O24">
    <cfRule type="colorScale" priority="3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13:P24">
    <cfRule type="colorScale" priority="3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paperSize="9" orientation="portrait" r:id="rId2"/>
  <drawing r:id="rId3"/>
  <legacyDrawing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Prise en Main</vt:lpstr>
      <vt:lpstr>Suivi des échéances</vt:lpstr>
      <vt:lpstr>Suivi des réglements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Anthony TARLE</dc:creator>
  <cp:lastModifiedBy>Anthony TARLE</cp:lastModifiedBy>
  <dcterms:created xsi:type="dcterms:W3CDTF">2022-05-18T09:24:00Z</dcterms:created>
  <dcterms:modified xsi:type="dcterms:W3CDTF">2022-07-18T10:35:41Z</dcterms:modified>
</cp:coreProperties>
</file>