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490C23EA-FAD6-4839-823C-0F2A3F00E7C3}" xr6:coauthVersionLast="47" xr6:coauthVersionMax="47" xr10:uidLastSave="{00000000-0000-0000-0000-000000000000}"/>
  <bookViews>
    <workbookView xWindow="-120" yWindow="-120" windowWidth="29040" windowHeight="15840" xr2:uid="{AA3CBAEB-9226-486D-B78D-B35CF57BF4E7}"/>
  </bookViews>
  <sheets>
    <sheet name="RÉMUNÉRATION ET PRIMES" sheetId="1" r:id="rId1"/>
    <sheet name="RIK_PARAMS" sheetId="23" state="veryHidden" r:id="rId2"/>
  </sheets>
  <calcPr calcId="18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1" l="1"/>
  <c r="W5" i="1"/>
  <c r="V5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12" authorId="0" shapeId="0" xr:uid="{06F1C7AA-F6AA-4394-89E6-5AB5C91637EE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D95F774-BAA7-43B7-9185-A3ACC8AD547E}" name="Connexion" type="7" refreshedVersion="7"/>
  <connection id="2" xr16:uid="{0C31F3E0-9A45-4E0E-92C9-2CCD7FAD66A4}" name="Connexion1" type="7" refreshedVersion="7"/>
</connections>
</file>

<file path=xl/sharedStrings.xml><?xml version="1.0" encoding="utf-8"?>
<sst xmlns="http://schemas.openxmlformats.org/spreadsheetml/2006/main" count="70" uniqueCount="31">
  <si>
    <t>*</t>
  </si>
  <si>
    <t>Période Courante</t>
  </si>
  <si>
    <t>Total général</t>
  </si>
  <si>
    <t>Etablissement - NIC</t>
  </si>
  <si>
    <t>Salarié</t>
  </si>
  <si>
    <t>ÉTABLISSEMENT - NIC</t>
  </si>
  <si>
    <t>DATE DE SITUATION</t>
  </si>
  <si>
    <t>SOCIÉTÉ - SIREN</t>
  </si>
  <si>
    <t>RÉMUNÉRATION ET PRIMES</t>
  </si>
  <si>
    <t>Elément - Libellé</t>
  </si>
  <si>
    <t>Rémunération brute non plafonnée</t>
  </si>
  <si>
    <t>Salaire brut soumis à contributions d_Assurance chômage</t>
  </si>
  <si>
    <t>Salaire de base</t>
  </si>
  <si>
    <t>Salaire rétabli – reconstitué</t>
  </si>
  <si>
    <t>Prime exceptionnelle liée à l_activité avec période de rattachement spécifique</t>
  </si>
  <si>
    <t>Somme de Elément - Montant</t>
  </si>
  <si>
    <t>Elément - Nature</t>
  </si>
  <si>
    <t>Prime gratification et indemnité</t>
  </si>
  <si>
    <t>Rémunération</t>
  </si>
  <si>
    <t>Prime gratification et indemnité,Rémunération</t>
  </si>
  <si>
    <t>995002433</t>
  </si>
  <si>
    <t>00028</t>
  </si>
  <si>
    <t>Bal Joseph</t>
  </si>
  <si>
    <t>Heures supplémentaires ou complémentaires aléatoires</t>
  </si>
  <si>
    <t>Belle Jeanine</t>
  </si>
  <si>
    <t>Jean Romain</t>
  </si>
  <si>
    <t>Mars Célia</t>
  </si>
  <si>
    <t>Ocarina Jennifer</t>
  </si>
  <si>
    <t>Page Maurice</t>
  </si>
  <si>
    <t>Total 00028</t>
  </si>
  <si>
    <t>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</si>
</sst>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4"/>
      <color theme="0"/>
      <name val="Segoe UI"/>
      <family val="2"/>
    </font>
    <font>
      <sz val="11"/>
      <color theme="0" tint="-0.14999847407452621"/>
      <name val="Calibri"/>
      <family val="2"/>
      <scheme val="minor"/>
    </font>
    <font>
      <b/>
      <sz val="13"/>
      <color theme="0"/>
      <name val="Segoe UI"/>
      <family val="2"/>
    </font>
    <font>
      <sz val="11"/>
      <color theme="1"/>
      <name val="Segoe UI"/>
      <family val="2"/>
    </font>
    <font>
      <i/>
      <sz val="13"/>
      <color theme="1"/>
      <name val="Segoe UI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/>
      <right/>
      <top/>
      <bottom style="dotted">
        <color theme="2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0" fillId="0" borderId="0" xfId="0" applyNumberFormat="1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14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769C"/>
      <color rgb="FFA50021"/>
      <color rgb="FFF7A425"/>
      <color rgb="FFF59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7.693048032408" createdVersion="3" refreshedVersion="7" minRefreshableVersion="3" recordCount="214" xr:uid="{CAE687C9-374E-47AD-AA4C-1209C1ADDE95}">
  <cacheSource type="external" connectionId="2"/>
  <cacheFields count="5">
    <cacheField name="Etablissement - NIC" numFmtId="0">
      <sharedItems count="10">
        <s v="00010"/>
        <s v="00028"/>
        <s v="00082" u="1"/>
        <s v="00036" u="1"/>
        <s v="00074" u="1"/>
        <s v="00051" u="1"/>
        <s v="00093" u="1"/>
        <s v="00085" u="1"/>
        <s v="00033" u="1"/>
        <s v="00090" u="1"/>
      </sharedItems>
    </cacheField>
    <cacheField name="Salarié" numFmtId="0">
      <sharedItems count="159">
        <s v="Atlanta Marc"/>
        <s v="Berger Louis"/>
        <s v="Bonnefoy Patrice"/>
        <s v="Cabril Claudio"/>
        <s v="Carton Blaise"/>
        <s v="Delpuech Jacquot"/>
        <s v="Demi Anouk"/>
        <s v="Ducerf Marjorie"/>
        <s v="Duchef Alain"/>
        <s v="Dulac Joseph"/>
        <s v="Dupont Stéphane"/>
        <s v="Durand Vincent"/>
        <s v="Duroc Marcel"/>
        <s v="Duval Thierry"/>
        <s v="Fontaine Arthur"/>
        <s v="Fortin Maude"/>
        <s v="Gaillot Camille"/>
        <s v="Grison Pascal"/>
        <s v="Hellébore Rose"/>
        <s v="Hervouet Anselme"/>
        <s v="Jeconte Louis"/>
        <s v="Jecrute Aline"/>
        <s v="Jeune Lalie"/>
        <s v="Levêque Christiane"/>
        <s v="Louette Jean-Paul"/>
        <s v="Marin Antoinette"/>
        <s v="Milou Jacques"/>
        <s v="Oronge Florian"/>
        <s v="Pin Julie"/>
        <s v="Pineau Gwénaëlle"/>
        <s v="Solène Justine"/>
        <s v="Thibault Florence"/>
        <s v="Vilmorin Alexandre"/>
        <s v="Bal Joseph"/>
        <s v="Belle Jeanine"/>
        <s v="Jean Romain"/>
        <s v="Mars Célia"/>
        <s v="Ocarina Jennifer"/>
        <s v="Page Maurice"/>
        <s v="MAMERI CHERIF" u="1"/>
        <s v="BIROUK Mohammed Abdelaziz" u="1"/>
        <s v="CALMETTES STEPHANE" u="1"/>
        <s v="BOUGARD Myriam" u="1"/>
        <s v="FOURNIER François" u="1"/>
        <s v="BESNARD Thierry" u="1"/>
        <s v="REDOR Julien" u="1"/>
        <s v="GODET Laurent" u="1"/>
        <s v="BROSSAIS Sandrine" u="1"/>
        <s v="VALLEGEAS Frédéric" u="1"/>
        <s v="BRUNEAU Magalie" u="1"/>
        <s v="GABORIT MATHIEU" u="1"/>
        <s v="BECQUART VINCENT" u="1"/>
        <s v="TUAL Anthony" u="1"/>
        <s v="GENTIEN ROSELINE" u="1"/>
        <s v="CRAIPEAU Céline" u="1"/>
        <s v="SCOUR Vivianne" u="1"/>
        <s v="MONIN Sandrine" u="1"/>
        <s v="MEGNIBETO JANICE" u="1"/>
        <s v="BOUSIGNIERE David" u="1"/>
        <s v="LE GUILLERM EVELYNE" u="1"/>
        <s v="MARTIN Sébastien" u="1"/>
        <s v="MEDJKOUNE HADJIRA" u="1"/>
        <s v="MAGOT Sandrine" u="1"/>
        <s v="DELEPINE ROBIN" u="1"/>
        <s v="CORNIC Sylvain" u="1"/>
        <s v="CHIRON Florian" u="1"/>
        <s v="HAC Marie-Agnès" u="1"/>
        <s v="VALIN Stéphane" u="1"/>
        <s v="ROBIN Emmanuelle" u="1"/>
        <s v="ETOUBLEAU Pierre-Yves" u="1"/>
        <s v="EDOUARD Emmanuel" u="1"/>
        <s v="TORTOSA Christophe" u="1"/>
        <s v="CORREIA DA SILVA Laurent" u="1"/>
        <s v="LOUVET PATRICE" u="1"/>
        <s v="MELIOT MARC" u="1"/>
        <s v="RAMI Rida" u="1"/>
        <s v="FOLLET CAMILLE" u="1"/>
        <s v="AOUSTIN STEPHANIE" u="1"/>
        <s v="GIRERD Florian" u="1"/>
        <s v="BENARD Eric" u="1"/>
        <s v="RIPERT JIMMY" u="1"/>
        <s v="HERANVAL Céline" u="1"/>
        <s v="MOULIN Jessica" u="1"/>
        <s v="JENNER FABIEN" u="1"/>
        <s v="DELALANDRE Valérie" u="1"/>
        <s v="CASTEJON ALEXANDRE" u="1"/>
        <s v="KEROUANTON Philippe" u="1"/>
        <s v="CHIPART Agnès" u="1"/>
        <s v="JAUNET Julien" u="1"/>
        <s v="TIBY André" u="1"/>
        <s v="RIOU Jean-Philippe" u="1"/>
        <s v="PEYTAVIN PATRICK" u="1"/>
        <s v="BUTTIGIEG YOHAN" u="1"/>
        <s v="CHAIGNEAU Jordan" u="1"/>
        <s v="BOEDARD THIBAULT" u="1"/>
        <s v="JOLLY MAXIME" u="1"/>
        <s v="GIAMBERINI Jacques" u="1"/>
        <s v="DEMARE Olivier" u="1"/>
        <s v="PODEVIN Eddy" u="1"/>
        <s v="BURNER Fabrice" u="1"/>
        <s v="GUERIN JULIEN" u="1"/>
        <s v="RENAULT JOHAN" u="1"/>
        <s v="LAHAINE ARNAUD" u="1"/>
        <s v="GRAVELAT JEROME" u="1"/>
        <s v="ODOUL Sarah" u="1"/>
        <s v="DJEMA Lucille" u="1"/>
        <s v="ANTONINI FRANCK" u="1"/>
        <s v="MASSON Guillaume" u="1"/>
        <s v="MOURAUD Frédéric" u="1"/>
        <s v="GROUAZEL JEROME" u="1"/>
        <s v="LEBRETON Martine" u="1"/>
        <s v="OUIN CELINE" u="1"/>
        <s v="COLIN François" u="1"/>
        <s v="LEBOURG PATRICK" u="1"/>
        <s v="DETUNCQ Anna" u="1"/>
        <s v="MIR Abdellah" u="1"/>
        <s v="MIESCH AYMERIC" u="1"/>
        <s v="LESIEUR Wandrille" u="1"/>
        <s v="LASRY Laurent" u="1"/>
        <s v="DUBOCAGE SONIA" u="1"/>
        <s v="RABOANA Hanitriniala" u="1"/>
        <s v="HIARD Olivier" u="1"/>
        <s v="RIDEL JEAN LUC" u="1"/>
        <s v="MOUDILOU EMMANUEL" u="1"/>
        <s v="MARTIN Benoît" u="1"/>
        <s v="CHAUVIRE Fabien" u="1"/>
        <s v="DA CRUZ FARIA Christina" u="1"/>
        <s v="BRUNELLE Olivier" u="1"/>
        <s v="LEFORT JULIEN" u="1"/>
        <s v="MARY Corinne" u="1"/>
        <s v="JOUNIAUX Benjamin" u="1"/>
        <s v="MARIETTE Romain" u="1"/>
        <s v="PREVOST Philippe" u="1"/>
        <s v="LEBON STEPHANIE" u="1"/>
        <s v="LANGRUME Nicolas" u="1"/>
        <s v="DUVAL Richard" u="1"/>
        <s v="CARPENTIER Michael" u="1"/>
        <s v="COUTANT Morgan" u="1"/>
        <s v="VATINEL Jérome" u="1"/>
        <s v="BRUZZESE Stéphanie" u="1"/>
        <s v="BRAVO Frédéric" u="1"/>
        <s v="MACRON Brice" u="1"/>
        <s v="GODARD Julie" u="1"/>
        <s v="GUIMBRETIERE Céline" u="1"/>
        <s v="PELVILLAIN Cyril" u="1"/>
        <s v="BENTZ Mathilde" u="1"/>
        <s v="HAMADACHE MAGGIE" u="1"/>
        <s v="FLOQUET Fabien" u="1"/>
        <s v="MOREAU Anthony" u="1"/>
        <s v="JOSSE Odile" u="1"/>
        <s v="DARY Stéphane" u="1"/>
        <s v="DECAYEUX SAMUEL" u="1"/>
        <s v="TISSERAND MORIN MURIEL" u="1"/>
        <s v="GIROUX Cindy" u="1"/>
        <s v="VALORGE Christophe" u="1"/>
        <s v="BELTRAMON ELODIE" u="1"/>
        <s v="FRIN Jacky" u="1"/>
        <s v="REY Bénédicte" u="1"/>
        <s v="LOAËC-LEBOUC Anne-Claire" u="1"/>
      </sharedItems>
    </cacheField>
    <cacheField name="Elément - Libellé" numFmtId="0">
      <sharedItems containsBlank="1" count="55">
        <s v="Heures supplémentaires ou complémentaires aléatoires"/>
        <s v="Rémunération brute non plafonnée"/>
        <s v="Salaire brut soumis à contributions d_Assurance chômage"/>
        <s v="Salaire de base"/>
        <s v="Salaire rétabli – reconstitué"/>
        <s v="Prime exceptionnelle liée à l_activité avec période de rattachement spécifique"/>
        <m u="1"/>
        <s v="Annulation (jours calendaires)" u="1"/>
        <s v="NetVersé" u="1"/>
        <s v="Eléments de cotisation Prévoyance, Santé, retraite supplémentaire" u="1"/>
        <s v="MontantPAS" u="1"/>
        <s v="Indemnité compensatrice de congés payés" u="1"/>
        <s v="Assiette brute déplafonnée" u="1"/>
        <s v="Heures supplémentaires structurelles" u="1"/>
        <s v="Sortie Mois" u="1"/>
        <s v="Base brute fiscale" u="1"/>
        <s v="Assiette brute plafonnée" u="1"/>
        <s v="Temps partiel thérapeutique (jours ouvrables)" u="1"/>
        <s v="Assiette des contributions d_Assurance Chômage" u="1"/>
        <s v="Avantage en nature : autres" u="1"/>
        <s v="Participation patronale aux frais de transports publics" u="1"/>
        <s v="Complément de cotisation Allocation Familiale" u="1"/>
        <s v="Base forfaitaire Prévoyance" u="1"/>
        <s v="Effectif Fin de Mois" u="1"/>
        <s v="Maladie (jours ouvrables)" u="1"/>
        <s v="Entrée Mois" u="1"/>
        <s v="Temps partiel thérapeutique (jours calendaires)" u="1"/>
        <s v="Heures d_activité partielle" u="1"/>
        <s v="Assiette du forfait social à 8%" u="1"/>
        <s v="QuotiteCategorie" u="1"/>
        <s v="Remboursement de la dette sociale" u="1"/>
        <s v="Participation patronale au financement des titres-restaurant" u="1"/>
        <s v="Maladie (jours calendaires)" u="1"/>
        <s v="Réduction générale des cotisations patronales de sécurité sociale et d_assurance chômage" u="1"/>
        <s v="Cotisation individuelle Prévoyance-Assurance-Mutuelle pour la période et l_affiliation concernées" u="1"/>
        <s v="Participation y compris supplément" u="1"/>
        <s v="Prime liée à l_activité avec période de rattachement spécifique" u="1"/>
        <s v="Cotisation Assurance Maladie" u="1"/>
        <s v="Assiette de la contribution sociale généralisée" u="1"/>
        <s v="Tranche A Prévoyance" u="1"/>
        <s v="Tranche B Prévoyance" u="1"/>
        <s v="Tranche C Prévoyance" u="1"/>
        <s v="Complément de cotisation Assurance Maladie" u="1"/>
        <s v="MontantSoumisPAS" u="1"/>
        <s v="Frais professionnels remboursés au forfait" u="1"/>
        <s v="Cotisation Allocation familiale - taux normal" u="1"/>
        <s v="Réduction générale des cotisations patronales de retraite complémentaire" u="1"/>
        <s v="Montant du SMIC retenu pour le calcul de la Réduction générale des cotisations patronales de sécurité sociale, de retraite complémentaire, d_assurance chômage et de la réduction de cotisation Allocations familiales" u="1"/>
        <s v="NetFiscal" u="1"/>
        <s v="Contribution sociale généralisée/salaires partiellement déductibles" u="1"/>
        <s v="Quotite" u="1"/>
        <s v="Annulation (jours ouvrables)" u="1"/>
        <s v="Montant de réduction des heures supplémentaires/complémentaires" u="1"/>
        <s v="Montant de cotisation Régime Unifié Agirc-Arrco, y compris Apec" u="1"/>
        <s v="Avantage en nature : véhicule" u="1"/>
      </sharedItems>
    </cacheField>
    <cacheField name="Elément - Nature" numFmtId="0">
      <sharedItems count="11">
        <s v="Rémunération"/>
        <s v="Prime gratification et indemnité"/>
        <s v="Versement" u="1"/>
        <s v="Base assujettie" u="1"/>
        <s v="Composant Base Assujettie" u="1"/>
        <s v="Effectif" u="1"/>
        <s v="Cotisation Individuelle" u="1"/>
        <s v="Arrêt (jours calendaires)" u="1"/>
        <s v="Contrat" u="1"/>
        <s v="Arrêt (jours ouvrables)" u="1"/>
        <s v="Autre élément de revenu brut" u="1"/>
      </sharedItems>
    </cacheField>
    <cacheField name="Elément - Montant" numFmtId="0">
      <sharedItems containsSemiMixedTypes="0" containsString="0" containsNumber="1" minValue="116.88" maxValue="44303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x v="0"/>
    <x v="0"/>
    <x v="0"/>
    <x v="0"/>
    <n v="242.25"/>
  </r>
  <r>
    <x v="0"/>
    <x v="0"/>
    <x v="1"/>
    <x v="0"/>
    <n v="14942.25"/>
  </r>
  <r>
    <x v="0"/>
    <x v="0"/>
    <x v="2"/>
    <x v="0"/>
    <n v="14942.25"/>
  </r>
  <r>
    <x v="0"/>
    <x v="0"/>
    <x v="3"/>
    <x v="0"/>
    <n v="14700"/>
  </r>
  <r>
    <x v="0"/>
    <x v="0"/>
    <x v="4"/>
    <x v="0"/>
    <n v="14942.25"/>
  </r>
  <r>
    <x v="0"/>
    <x v="1"/>
    <x v="0"/>
    <x v="0"/>
    <n v="121.13"/>
  </r>
  <r>
    <x v="0"/>
    <x v="1"/>
    <x v="5"/>
    <x v="1"/>
    <n v="837.44"/>
  </r>
  <r>
    <x v="0"/>
    <x v="1"/>
    <x v="1"/>
    <x v="0"/>
    <n v="11022.82"/>
  </r>
  <r>
    <x v="0"/>
    <x v="1"/>
    <x v="2"/>
    <x v="0"/>
    <n v="10185.379999999999"/>
  </r>
  <r>
    <x v="0"/>
    <x v="1"/>
    <x v="3"/>
    <x v="0"/>
    <n v="8820"/>
  </r>
  <r>
    <x v="0"/>
    <x v="1"/>
    <x v="4"/>
    <x v="0"/>
    <n v="11007.830000000002"/>
  </r>
  <r>
    <x v="0"/>
    <x v="2"/>
    <x v="1"/>
    <x v="0"/>
    <n v="3940"/>
  </r>
  <r>
    <x v="0"/>
    <x v="2"/>
    <x v="2"/>
    <x v="0"/>
    <n v="3940"/>
  </r>
  <r>
    <x v="0"/>
    <x v="2"/>
    <x v="3"/>
    <x v="0"/>
    <n v="3940"/>
  </r>
  <r>
    <x v="0"/>
    <x v="2"/>
    <x v="4"/>
    <x v="0"/>
    <n v="3940"/>
  </r>
  <r>
    <x v="0"/>
    <x v="3"/>
    <x v="0"/>
    <x v="0"/>
    <n v="155.75"/>
  </r>
  <r>
    <x v="0"/>
    <x v="3"/>
    <x v="5"/>
    <x v="1"/>
    <n v="1024.02"/>
  </r>
  <r>
    <x v="0"/>
    <x v="3"/>
    <x v="1"/>
    <x v="0"/>
    <n v="13468.039999999997"/>
  </r>
  <r>
    <x v="0"/>
    <x v="3"/>
    <x v="2"/>
    <x v="0"/>
    <n v="12444.019999999999"/>
  </r>
  <r>
    <x v="0"/>
    <x v="3"/>
    <x v="3"/>
    <x v="0"/>
    <n v="11340"/>
  </r>
  <r>
    <x v="0"/>
    <x v="3"/>
    <x v="4"/>
    <x v="0"/>
    <n v="13468.039999999997"/>
  </r>
  <r>
    <x v="0"/>
    <x v="4"/>
    <x v="1"/>
    <x v="0"/>
    <n v="12300"/>
  </r>
  <r>
    <x v="0"/>
    <x v="4"/>
    <x v="2"/>
    <x v="0"/>
    <n v="12300"/>
  </r>
  <r>
    <x v="0"/>
    <x v="4"/>
    <x v="3"/>
    <x v="0"/>
    <n v="12300"/>
  </r>
  <r>
    <x v="0"/>
    <x v="4"/>
    <x v="4"/>
    <x v="0"/>
    <n v="12300"/>
  </r>
  <r>
    <x v="0"/>
    <x v="5"/>
    <x v="0"/>
    <x v="0"/>
    <n v="155.75"/>
  </r>
  <r>
    <x v="0"/>
    <x v="5"/>
    <x v="5"/>
    <x v="1"/>
    <n v="1061.21"/>
  </r>
  <r>
    <x v="0"/>
    <x v="5"/>
    <x v="1"/>
    <x v="0"/>
    <n v="12730.439999999999"/>
  </r>
  <r>
    <x v="0"/>
    <x v="5"/>
    <x v="2"/>
    <x v="0"/>
    <n v="11669.23"/>
  </r>
  <r>
    <x v="0"/>
    <x v="5"/>
    <x v="3"/>
    <x v="0"/>
    <n v="11340"/>
  </r>
  <r>
    <x v="0"/>
    <x v="5"/>
    <x v="4"/>
    <x v="0"/>
    <n v="13951.529999999999"/>
  </r>
  <r>
    <x v="0"/>
    <x v="6"/>
    <x v="1"/>
    <x v="0"/>
    <n v="4406.37"/>
  </r>
  <r>
    <x v="0"/>
    <x v="6"/>
    <x v="2"/>
    <x v="0"/>
    <n v="4406.37"/>
  </r>
  <r>
    <x v="0"/>
    <x v="6"/>
    <x v="3"/>
    <x v="0"/>
    <n v="3940"/>
  </r>
  <r>
    <x v="0"/>
    <x v="6"/>
    <x v="4"/>
    <x v="0"/>
    <n v="4406.37"/>
  </r>
  <r>
    <x v="0"/>
    <x v="7"/>
    <x v="0"/>
    <x v="0"/>
    <n v="158.63"/>
  </r>
  <r>
    <x v="0"/>
    <x v="7"/>
    <x v="5"/>
    <x v="1"/>
    <n v="608.05999999999995"/>
  </r>
  <r>
    <x v="0"/>
    <x v="7"/>
    <x v="1"/>
    <x v="0"/>
    <n v="8063.38"/>
  </r>
  <r>
    <x v="0"/>
    <x v="7"/>
    <x v="2"/>
    <x v="0"/>
    <n v="7455.3200000000006"/>
  </r>
  <r>
    <x v="0"/>
    <x v="7"/>
    <x v="3"/>
    <x v="0"/>
    <n v="6930"/>
  </r>
  <r>
    <x v="0"/>
    <x v="7"/>
    <x v="4"/>
    <x v="0"/>
    <n v="8063.38"/>
  </r>
  <r>
    <x v="0"/>
    <x v="8"/>
    <x v="0"/>
    <x v="0"/>
    <n v="164.38"/>
  </r>
  <r>
    <x v="0"/>
    <x v="8"/>
    <x v="5"/>
    <x v="1"/>
    <n v="1129.78"/>
  </r>
  <r>
    <x v="0"/>
    <x v="8"/>
    <x v="1"/>
    <x v="0"/>
    <n v="14328.470000000001"/>
  </r>
  <r>
    <x v="0"/>
    <x v="8"/>
    <x v="2"/>
    <x v="0"/>
    <n v="13198.689999999999"/>
  </r>
  <r>
    <x v="0"/>
    <x v="8"/>
    <x v="3"/>
    <x v="0"/>
    <n v="11970"/>
  </r>
  <r>
    <x v="0"/>
    <x v="8"/>
    <x v="4"/>
    <x v="0"/>
    <n v="14851.48"/>
  </r>
  <r>
    <x v="0"/>
    <x v="9"/>
    <x v="0"/>
    <x v="0"/>
    <n v="155.75"/>
  </r>
  <r>
    <x v="0"/>
    <x v="9"/>
    <x v="5"/>
    <x v="1"/>
    <n v="945"/>
  </r>
  <r>
    <x v="0"/>
    <x v="9"/>
    <x v="1"/>
    <x v="0"/>
    <n v="11683.21"/>
  </r>
  <r>
    <x v="0"/>
    <x v="9"/>
    <x v="2"/>
    <x v="0"/>
    <n v="10738.21"/>
  </r>
  <r>
    <x v="0"/>
    <x v="9"/>
    <x v="3"/>
    <x v="0"/>
    <n v="11340"/>
  </r>
  <r>
    <x v="0"/>
    <x v="9"/>
    <x v="4"/>
    <x v="0"/>
    <n v="12440.75"/>
  </r>
  <r>
    <x v="0"/>
    <x v="10"/>
    <x v="5"/>
    <x v="1"/>
    <n v="3403.39"/>
  </r>
  <r>
    <x v="0"/>
    <x v="10"/>
    <x v="1"/>
    <x v="0"/>
    <n v="44303.63"/>
  </r>
  <r>
    <x v="0"/>
    <x v="10"/>
    <x v="2"/>
    <x v="0"/>
    <n v="40900.239999999998"/>
  </r>
  <r>
    <x v="0"/>
    <x v="10"/>
    <x v="3"/>
    <x v="0"/>
    <n v="35910"/>
  </r>
  <r>
    <x v="0"/>
    <x v="10"/>
    <x v="4"/>
    <x v="0"/>
    <n v="44244.12"/>
  </r>
  <r>
    <x v="0"/>
    <x v="11"/>
    <x v="0"/>
    <x v="0"/>
    <n v="129.75"/>
  </r>
  <r>
    <x v="0"/>
    <x v="11"/>
    <x v="5"/>
    <x v="1"/>
    <n v="897.26"/>
  </r>
  <r>
    <x v="0"/>
    <x v="11"/>
    <x v="1"/>
    <x v="0"/>
    <n v="11810.060000000001"/>
  </r>
  <r>
    <x v="0"/>
    <x v="11"/>
    <x v="2"/>
    <x v="0"/>
    <n v="10912.8"/>
  </r>
  <r>
    <x v="0"/>
    <x v="11"/>
    <x v="3"/>
    <x v="0"/>
    <n v="9450"/>
  </r>
  <r>
    <x v="0"/>
    <x v="11"/>
    <x v="4"/>
    <x v="0"/>
    <n v="11794.080000000002"/>
  </r>
  <r>
    <x v="0"/>
    <x v="12"/>
    <x v="5"/>
    <x v="1"/>
    <n v="1575"/>
  </r>
  <r>
    <x v="0"/>
    <x v="12"/>
    <x v="1"/>
    <x v="0"/>
    <n v="20475.11"/>
  </r>
  <r>
    <x v="0"/>
    <x v="12"/>
    <x v="2"/>
    <x v="0"/>
    <n v="18900.11"/>
  </r>
  <r>
    <x v="0"/>
    <x v="12"/>
    <x v="3"/>
    <x v="0"/>
    <n v="18900"/>
  </r>
  <r>
    <x v="0"/>
    <x v="12"/>
    <x v="4"/>
    <x v="0"/>
    <n v="20475"/>
  </r>
  <r>
    <x v="0"/>
    <x v="13"/>
    <x v="0"/>
    <x v="0"/>
    <n v="173.13"/>
  </r>
  <r>
    <x v="0"/>
    <x v="13"/>
    <x v="5"/>
    <x v="1"/>
    <n v="1079.27"/>
  </r>
  <r>
    <x v="0"/>
    <x v="13"/>
    <x v="1"/>
    <x v="0"/>
    <n v="14203.59"/>
  </r>
  <r>
    <x v="0"/>
    <x v="13"/>
    <x v="2"/>
    <x v="0"/>
    <n v="13124.32"/>
  </r>
  <r>
    <x v="0"/>
    <x v="13"/>
    <x v="3"/>
    <x v="0"/>
    <n v="12600"/>
  </r>
  <r>
    <x v="0"/>
    <x v="13"/>
    <x v="4"/>
    <x v="0"/>
    <n v="14203.59"/>
  </r>
  <r>
    <x v="0"/>
    <x v="14"/>
    <x v="0"/>
    <x v="0"/>
    <n v="123.63"/>
  </r>
  <r>
    <x v="0"/>
    <x v="14"/>
    <x v="5"/>
    <x v="1"/>
    <n v="750"/>
  </r>
  <r>
    <x v="0"/>
    <x v="14"/>
    <x v="1"/>
    <x v="0"/>
    <n v="9873.630000000001"/>
  </r>
  <r>
    <x v="0"/>
    <x v="14"/>
    <x v="2"/>
    <x v="0"/>
    <n v="9123.630000000001"/>
  </r>
  <r>
    <x v="0"/>
    <x v="14"/>
    <x v="3"/>
    <x v="0"/>
    <n v="9000"/>
  </r>
  <r>
    <x v="0"/>
    <x v="14"/>
    <x v="4"/>
    <x v="0"/>
    <n v="9873.630000000001"/>
  </r>
  <r>
    <x v="0"/>
    <x v="15"/>
    <x v="5"/>
    <x v="1"/>
    <n v="1253.8800000000001"/>
  </r>
  <r>
    <x v="0"/>
    <x v="15"/>
    <x v="1"/>
    <x v="0"/>
    <n v="16322.380000000001"/>
  </r>
  <r>
    <x v="0"/>
    <x v="15"/>
    <x v="2"/>
    <x v="0"/>
    <n v="15068.5"/>
  </r>
  <r>
    <x v="0"/>
    <x v="15"/>
    <x v="3"/>
    <x v="0"/>
    <n v="13230"/>
  </r>
  <r>
    <x v="0"/>
    <x v="15"/>
    <x v="4"/>
    <x v="0"/>
    <n v="16300.45"/>
  </r>
  <r>
    <x v="0"/>
    <x v="16"/>
    <x v="0"/>
    <x v="0"/>
    <n v="155.75"/>
  </r>
  <r>
    <x v="0"/>
    <x v="16"/>
    <x v="5"/>
    <x v="1"/>
    <n v="976.07"/>
  </r>
  <r>
    <x v="0"/>
    <x v="16"/>
    <x v="1"/>
    <x v="0"/>
    <n v="12844.61"/>
  </r>
  <r>
    <x v="0"/>
    <x v="16"/>
    <x v="2"/>
    <x v="0"/>
    <n v="11868.54"/>
  </r>
  <r>
    <x v="0"/>
    <x v="16"/>
    <x v="3"/>
    <x v="0"/>
    <n v="11340"/>
  </r>
  <r>
    <x v="0"/>
    <x v="16"/>
    <x v="4"/>
    <x v="0"/>
    <n v="12844.61"/>
  </r>
  <r>
    <x v="0"/>
    <x v="17"/>
    <x v="0"/>
    <x v="0"/>
    <n v="131.88"/>
  </r>
  <r>
    <x v="0"/>
    <x v="17"/>
    <x v="1"/>
    <x v="0"/>
    <n v="8131.88"/>
  </r>
  <r>
    <x v="0"/>
    <x v="17"/>
    <x v="2"/>
    <x v="0"/>
    <n v="8131.88"/>
  </r>
  <r>
    <x v="0"/>
    <x v="17"/>
    <x v="3"/>
    <x v="0"/>
    <n v="8000"/>
  </r>
  <r>
    <x v="0"/>
    <x v="17"/>
    <x v="4"/>
    <x v="0"/>
    <n v="8131.88"/>
  </r>
  <r>
    <x v="0"/>
    <x v="18"/>
    <x v="0"/>
    <x v="0"/>
    <n v="121.13"/>
  </r>
  <r>
    <x v="0"/>
    <x v="18"/>
    <x v="5"/>
    <x v="1"/>
    <n v="837.44"/>
  </r>
  <r>
    <x v="0"/>
    <x v="18"/>
    <x v="1"/>
    <x v="0"/>
    <n v="11021.36"/>
  </r>
  <r>
    <x v="0"/>
    <x v="18"/>
    <x v="2"/>
    <x v="0"/>
    <n v="10183.92"/>
  </r>
  <r>
    <x v="0"/>
    <x v="18"/>
    <x v="3"/>
    <x v="0"/>
    <n v="8820"/>
  </r>
  <r>
    <x v="0"/>
    <x v="18"/>
    <x v="4"/>
    <x v="0"/>
    <n v="11007.83"/>
  </r>
  <r>
    <x v="0"/>
    <x v="19"/>
    <x v="0"/>
    <x v="0"/>
    <n v="164.38"/>
  </r>
  <r>
    <x v="0"/>
    <x v="19"/>
    <x v="5"/>
    <x v="1"/>
    <n v="1080.9100000000001"/>
  </r>
  <r>
    <x v="0"/>
    <x v="19"/>
    <x v="1"/>
    <x v="0"/>
    <n v="14216.259999999998"/>
  </r>
  <r>
    <x v="0"/>
    <x v="19"/>
    <x v="2"/>
    <x v="0"/>
    <n v="13135.349999999999"/>
  </r>
  <r>
    <x v="0"/>
    <x v="19"/>
    <x v="3"/>
    <x v="0"/>
    <n v="11970"/>
  </r>
  <r>
    <x v="0"/>
    <x v="19"/>
    <x v="4"/>
    <x v="0"/>
    <n v="14216.259999999998"/>
  </r>
  <r>
    <x v="0"/>
    <x v="20"/>
    <x v="5"/>
    <x v="1"/>
    <n v="1689.46"/>
  </r>
  <r>
    <x v="0"/>
    <x v="20"/>
    <x v="1"/>
    <x v="0"/>
    <n v="21963.079999999998"/>
  </r>
  <r>
    <x v="0"/>
    <x v="20"/>
    <x v="2"/>
    <x v="0"/>
    <n v="20273.62"/>
  </r>
  <r>
    <x v="0"/>
    <x v="20"/>
    <x v="3"/>
    <x v="0"/>
    <n v="19218"/>
  </r>
  <r>
    <x v="0"/>
    <x v="20"/>
    <x v="4"/>
    <x v="0"/>
    <n v="21962.97"/>
  </r>
  <r>
    <x v="0"/>
    <x v="21"/>
    <x v="5"/>
    <x v="1"/>
    <n v="1779.04"/>
  </r>
  <r>
    <x v="0"/>
    <x v="21"/>
    <x v="1"/>
    <x v="0"/>
    <n v="22181.439999999999"/>
  </r>
  <r>
    <x v="0"/>
    <x v="21"/>
    <x v="2"/>
    <x v="0"/>
    <n v="20402.400000000001"/>
  </r>
  <r>
    <x v="0"/>
    <x v="21"/>
    <x v="3"/>
    <x v="0"/>
    <n v="18900"/>
  </r>
  <r>
    <x v="0"/>
    <x v="21"/>
    <x v="4"/>
    <x v="0"/>
    <n v="23127.559999999998"/>
  </r>
  <r>
    <x v="0"/>
    <x v="22"/>
    <x v="0"/>
    <x v="0"/>
    <n v="121.13"/>
  </r>
  <r>
    <x v="0"/>
    <x v="22"/>
    <x v="5"/>
    <x v="1"/>
    <n v="840.94"/>
  </r>
  <r>
    <x v="0"/>
    <x v="22"/>
    <x v="1"/>
    <x v="0"/>
    <n v="11347.699999999999"/>
  </r>
  <r>
    <x v="0"/>
    <x v="22"/>
    <x v="2"/>
    <x v="0"/>
    <n v="10506.759999999998"/>
  </r>
  <r>
    <x v="0"/>
    <x v="22"/>
    <x v="3"/>
    <x v="0"/>
    <n v="8820"/>
  </r>
  <r>
    <x v="0"/>
    <x v="22"/>
    <x v="4"/>
    <x v="0"/>
    <n v="11053.33"/>
  </r>
  <r>
    <x v="0"/>
    <x v="23"/>
    <x v="0"/>
    <x v="0"/>
    <n v="164.38"/>
  </r>
  <r>
    <x v="0"/>
    <x v="23"/>
    <x v="5"/>
    <x v="1"/>
    <n v="1080.9100000000001"/>
  </r>
  <r>
    <x v="0"/>
    <x v="23"/>
    <x v="1"/>
    <x v="0"/>
    <n v="14216.260000000002"/>
  </r>
  <r>
    <x v="0"/>
    <x v="23"/>
    <x v="2"/>
    <x v="0"/>
    <n v="13135.350000000002"/>
  </r>
  <r>
    <x v="0"/>
    <x v="23"/>
    <x v="3"/>
    <x v="0"/>
    <n v="11970"/>
  </r>
  <r>
    <x v="0"/>
    <x v="23"/>
    <x v="4"/>
    <x v="0"/>
    <n v="14216.260000000002"/>
  </r>
  <r>
    <x v="0"/>
    <x v="24"/>
    <x v="0"/>
    <x v="0"/>
    <n v="216.38"/>
  </r>
  <r>
    <x v="0"/>
    <x v="24"/>
    <x v="5"/>
    <x v="1"/>
    <n v="1379.89"/>
  </r>
  <r>
    <x v="0"/>
    <x v="24"/>
    <x v="1"/>
    <x v="0"/>
    <n v="16998.649999999998"/>
  </r>
  <r>
    <x v="0"/>
    <x v="24"/>
    <x v="2"/>
    <x v="0"/>
    <n v="15618.76"/>
  </r>
  <r>
    <x v="0"/>
    <x v="24"/>
    <x v="3"/>
    <x v="0"/>
    <n v="15750"/>
  </r>
  <r>
    <x v="0"/>
    <x v="24"/>
    <x v="4"/>
    <x v="0"/>
    <n v="18154.899999999998"/>
  </r>
  <r>
    <x v="0"/>
    <x v="25"/>
    <x v="0"/>
    <x v="0"/>
    <n v="173.13"/>
  </r>
  <r>
    <x v="0"/>
    <x v="25"/>
    <x v="5"/>
    <x v="1"/>
    <n v="1090.0899999999999"/>
  </r>
  <r>
    <x v="0"/>
    <x v="25"/>
    <x v="1"/>
    <x v="0"/>
    <n v="13649.329999999998"/>
  </r>
  <r>
    <x v="0"/>
    <x v="25"/>
    <x v="2"/>
    <x v="0"/>
    <n v="12559.239999999998"/>
  </r>
  <r>
    <x v="0"/>
    <x v="25"/>
    <x v="3"/>
    <x v="0"/>
    <n v="12600"/>
  </r>
  <r>
    <x v="0"/>
    <x v="25"/>
    <x v="4"/>
    <x v="0"/>
    <n v="14344.27"/>
  </r>
  <r>
    <x v="0"/>
    <x v="26"/>
    <x v="5"/>
    <x v="1"/>
    <n v="835.92"/>
  </r>
  <r>
    <x v="0"/>
    <x v="26"/>
    <x v="1"/>
    <x v="0"/>
    <n v="10881.45"/>
  </r>
  <r>
    <x v="0"/>
    <x v="26"/>
    <x v="2"/>
    <x v="0"/>
    <n v="10045.530000000001"/>
  </r>
  <r>
    <x v="0"/>
    <x v="26"/>
    <x v="3"/>
    <x v="0"/>
    <n v="8820"/>
  </r>
  <r>
    <x v="0"/>
    <x v="26"/>
    <x v="4"/>
    <x v="0"/>
    <n v="10866.97"/>
  </r>
  <r>
    <x v="0"/>
    <x v="27"/>
    <x v="5"/>
    <x v="1"/>
    <n v="1194.17"/>
  </r>
  <r>
    <x v="0"/>
    <x v="27"/>
    <x v="1"/>
    <x v="0"/>
    <n v="15544.689999999999"/>
  </r>
  <r>
    <x v="0"/>
    <x v="27"/>
    <x v="2"/>
    <x v="0"/>
    <n v="14350.52"/>
  </r>
  <r>
    <x v="0"/>
    <x v="27"/>
    <x v="3"/>
    <x v="0"/>
    <n v="12600"/>
  </r>
  <r>
    <x v="0"/>
    <x v="27"/>
    <x v="4"/>
    <x v="0"/>
    <n v="15524.259999999998"/>
  </r>
  <r>
    <x v="0"/>
    <x v="28"/>
    <x v="1"/>
    <x v="0"/>
    <n v="21533.5"/>
  </r>
  <r>
    <x v="0"/>
    <x v="28"/>
    <x v="2"/>
    <x v="0"/>
    <n v="21533.5"/>
  </r>
  <r>
    <x v="0"/>
    <x v="28"/>
    <x v="3"/>
    <x v="0"/>
    <n v="21000"/>
  </r>
  <r>
    <x v="0"/>
    <x v="28"/>
    <x v="4"/>
    <x v="0"/>
    <n v="21000"/>
  </r>
  <r>
    <x v="0"/>
    <x v="29"/>
    <x v="1"/>
    <x v="0"/>
    <n v="11066.349999999999"/>
  </r>
  <r>
    <x v="0"/>
    <x v="29"/>
    <x v="2"/>
    <x v="0"/>
    <n v="11066.349999999999"/>
  </r>
  <r>
    <x v="0"/>
    <x v="29"/>
    <x v="3"/>
    <x v="0"/>
    <n v="10500"/>
  </r>
  <r>
    <x v="0"/>
    <x v="29"/>
    <x v="4"/>
    <x v="0"/>
    <n v="11066.02"/>
  </r>
  <r>
    <x v="0"/>
    <x v="30"/>
    <x v="0"/>
    <x v="0"/>
    <n v="121.13"/>
  </r>
  <r>
    <x v="0"/>
    <x v="30"/>
    <x v="5"/>
    <x v="1"/>
    <n v="837.44"/>
  </r>
  <r>
    <x v="0"/>
    <x v="30"/>
    <x v="1"/>
    <x v="0"/>
    <n v="11024.48"/>
  </r>
  <r>
    <x v="0"/>
    <x v="30"/>
    <x v="2"/>
    <x v="0"/>
    <n v="10187.040000000001"/>
  </r>
  <r>
    <x v="0"/>
    <x v="30"/>
    <x v="3"/>
    <x v="0"/>
    <n v="8820"/>
  </r>
  <r>
    <x v="0"/>
    <x v="30"/>
    <x v="4"/>
    <x v="0"/>
    <n v="11007.83"/>
  </r>
  <r>
    <x v="0"/>
    <x v="31"/>
    <x v="0"/>
    <x v="0"/>
    <n v="129.75"/>
  </r>
  <r>
    <x v="0"/>
    <x v="31"/>
    <x v="5"/>
    <x v="1"/>
    <n v="798.88"/>
  </r>
  <r>
    <x v="0"/>
    <x v="31"/>
    <x v="1"/>
    <x v="0"/>
    <n v="7037.22"/>
  </r>
  <r>
    <x v="0"/>
    <x v="31"/>
    <x v="2"/>
    <x v="0"/>
    <n v="6238.34"/>
  </r>
  <r>
    <x v="0"/>
    <x v="31"/>
    <x v="3"/>
    <x v="0"/>
    <n v="9450"/>
  </r>
  <r>
    <x v="0"/>
    <x v="31"/>
    <x v="4"/>
    <x v="0"/>
    <n v="10515.24"/>
  </r>
  <r>
    <x v="0"/>
    <x v="32"/>
    <x v="0"/>
    <x v="0"/>
    <n v="173.13"/>
  </r>
  <r>
    <x v="0"/>
    <x v="32"/>
    <x v="5"/>
    <x v="1"/>
    <n v="1050"/>
  </r>
  <r>
    <x v="0"/>
    <x v="32"/>
    <x v="1"/>
    <x v="0"/>
    <n v="13823.130000000001"/>
  </r>
  <r>
    <x v="0"/>
    <x v="32"/>
    <x v="2"/>
    <x v="0"/>
    <n v="12773.130000000001"/>
  </r>
  <r>
    <x v="0"/>
    <x v="32"/>
    <x v="3"/>
    <x v="0"/>
    <n v="12600"/>
  </r>
  <r>
    <x v="0"/>
    <x v="32"/>
    <x v="4"/>
    <x v="0"/>
    <n v="13823.130000000001"/>
  </r>
  <r>
    <x v="1"/>
    <x v="33"/>
    <x v="0"/>
    <x v="0"/>
    <n v="116.88"/>
  </r>
  <r>
    <x v="1"/>
    <x v="33"/>
    <x v="5"/>
    <x v="1"/>
    <n v="807.81"/>
  </r>
  <r>
    <x v="1"/>
    <x v="33"/>
    <x v="1"/>
    <x v="0"/>
    <n v="10636.76"/>
  </r>
  <r>
    <x v="1"/>
    <x v="33"/>
    <x v="2"/>
    <x v="0"/>
    <n v="9828.9500000000007"/>
  </r>
  <r>
    <x v="1"/>
    <x v="33"/>
    <x v="3"/>
    <x v="0"/>
    <n v="8508"/>
  </r>
  <r>
    <x v="1"/>
    <x v="33"/>
    <x v="4"/>
    <x v="0"/>
    <n v="10618.43"/>
  </r>
  <r>
    <x v="1"/>
    <x v="34"/>
    <x v="0"/>
    <x v="0"/>
    <n v="155.75"/>
  </r>
  <r>
    <x v="1"/>
    <x v="34"/>
    <x v="5"/>
    <x v="1"/>
    <n v="1048.71"/>
  </r>
  <r>
    <x v="1"/>
    <x v="34"/>
    <x v="1"/>
    <x v="0"/>
    <n v="11125.96"/>
  </r>
  <r>
    <x v="1"/>
    <x v="34"/>
    <x v="2"/>
    <x v="0"/>
    <n v="10077.25"/>
  </r>
  <r>
    <x v="1"/>
    <x v="34"/>
    <x v="3"/>
    <x v="0"/>
    <n v="11340"/>
  </r>
  <r>
    <x v="1"/>
    <x v="34"/>
    <x v="4"/>
    <x v="0"/>
    <n v="13788.939999999999"/>
  </r>
  <r>
    <x v="1"/>
    <x v="35"/>
    <x v="0"/>
    <x v="0"/>
    <n v="131.75"/>
  </r>
  <r>
    <x v="1"/>
    <x v="35"/>
    <x v="1"/>
    <x v="0"/>
    <n v="4845.6499999999996"/>
  </r>
  <r>
    <x v="1"/>
    <x v="35"/>
    <x v="2"/>
    <x v="0"/>
    <n v="4845.6499999999996"/>
  </r>
  <r>
    <x v="1"/>
    <x v="35"/>
    <x v="3"/>
    <x v="0"/>
    <n v="4713.8999999999996"/>
  </r>
  <r>
    <x v="1"/>
    <x v="35"/>
    <x v="4"/>
    <x v="0"/>
    <n v="4845.6499999999996"/>
  </r>
  <r>
    <x v="1"/>
    <x v="36"/>
    <x v="0"/>
    <x v="0"/>
    <n v="121.13"/>
  </r>
  <r>
    <x v="1"/>
    <x v="36"/>
    <x v="5"/>
    <x v="1"/>
    <n v="837.44"/>
  </r>
  <r>
    <x v="1"/>
    <x v="36"/>
    <x v="1"/>
    <x v="0"/>
    <n v="11027.11"/>
  </r>
  <r>
    <x v="1"/>
    <x v="36"/>
    <x v="2"/>
    <x v="0"/>
    <n v="10189.67"/>
  </r>
  <r>
    <x v="1"/>
    <x v="36"/>
    <x v="3"/>
    <x v="0"/>
    <n v="8820"/>
  </r>
  <r>
    <x v="1"/>
    <x v="36"/>
    <x v="4"/>
    <x v="0"/>
    <n v="11007.83"/>
  </r>
  <r>
    <x v="1"/>
    <x v="37"/>
    <x v="0"/>
    <x v="0"/>
    <n v="151.88"/>
  </r>
  <r>
    <x v="1"/>
    <x v="37"/>
    <x v="5"/>
    <x v="1"/>
    <n v="835.45"/>
  </r>
  <r>
    <x v="1"/>
    <x v="37"/>
    <x v="1"/>
    <x v="0"/>
    <n v="11012.779999999999"/>
  </r>
  <r>
    <x v="1"/>
    <x v="37"/>
    <x v="2"/>
    <x v="0"/>
    <n v="10177.33"/>
  </r>
  <r>
    <x v="1"/>
    <x v="37"/>
    <x v="3"/>
    <x v="0"/>
    <n v="8820"/>
  </r>
  <r>
    <x v="1"/>
    <x v="37"/>
    <x v="4"/>
    <x v="0"/>
    <n v="11012.779999999999"/>
  </r>
  <r>
    <x v="1"/>
    <x v="38"/>
    <x v="0"/>
    <x v="0"/>
    <n v="116.88"/>
  </r>
  <r>
    <x v="1"/>
    <x v="38"/>
    <x v="5"/>
    <x v="1"/>
    <n v="807.81"/>
  </r>
  <r>
    <x v="1"/>
    <x v="38"/>
    <x v="1"/>
    <x v="0"/>
    <n v="10622.900000000001"/>
  </r>
  <r>
    <x v="1"/>
    <x v="38"/>
    <x v="2"/>
    <x v="0"/>
    <n v="9815.09"/>
  </r>
  <r>
    <x v="1"/>
    <x v="38"/>
    <x v="3"/>
    <x v="0"/>
    <n v="8508"/>
  </r>
  <r>
    <x v="1"/>
    <x v="38"/>
    <x v="4"/>
    <x v="0"/>
    <n v="10618.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DEE38A-4856-4DEE-9181-F08AF3DA52D2}" name="pivotTable_D12" cacheId="3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compactData="0" multipleFieldFilters="0" chartFormat="2" fieldListSortAscending="1">
  <location ref="D13:H51" firstHeaderRow="1" firstDataRow="1" firstDataCol="4"/>
  <pivotFields count="5">
    <pivotField name="Etablissement - NIC" axis="axisRow" compact="0" outline="0" showAll="0">
      <items count="11">
        <item x="1"/>
        <item sd="0" m="1" x="3"/>
        <item sd="0" m="1" x="5"/>
        <item sd="0" m="1" x="7"/>
        <item sd="0" m="1" x="6"/>
        <item sd="0" x="0"/>
        <item m="1" x="8"/>
        <item m="1" x="4"/>
        <item m="1" x="2"/>
        <item m="1" x="9"/>
        <item t="default" sd="0"/>
      </items>
    </pivotField>
    <pivotField name="Salarié" axis="axisRow" compact="0" outline="0" showAll="0" defaultSubtotal="0">
      <items count="159">
        <item m="1" x="106"/>
        <item m="1" x="77"/>
        <item m="1" x="51"/>
        <item m="1" x="155"/>
        <item m="1" x="40"/>
        <item m="1" x="94"/>
        <item m="1" x="92"/>
        <item m="1" x="85"/>
        <item m="1" x="151"/>
        <item m="1" x="63"/>
        <item m="1" x="114"/>
        <item m="1" x="76"/>
        <item m="1" x="50"/>
        <item m="1" x="53"/>
        <item m="1" x="78"/>
        <item m="1" x="103"/>
        <item m="1" x="109"/>
        <item m="1" x="100"/>
        <item m="1" x="146"/>
        <item m="1" x="81"/>
        <item m="1" x="95"/>
        <item m="1" x="102"/>
        <item m="1" x="59"/>
        <item m="1" x="113"/>
        <item m="1" x="128"/>
        <item m="1" x="73"/>
        <item m="1" x="39"/>
        <item m="1" x="131"/>
        <item m="1" x="61"/>
        <item m="1" x="57"/>
        <item m="1" x="74"/>
        <item m="1" x="115"/>
        <item m="1" x="123"/>
        <item m="1" x="111"/>
        <item m="1" x="144"/>
        <item m="1" x="91"/>
        <item m="1" x="101"/>
        <item m="1" x="122"/>
        <item m="1" x="80"/>
        <item m="1" x="1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145"/>
        <item m="1" x="42"/>
        <item m="1" x="140"/>
        <item m="1" x="47"/>
        <item m="1" x="49"/>
        <item m="1" x="127"/>
        <item m="1" x="99"/>
        <item m="1" x="41"/>
        <item m="1" x="93"/>
        <item m="1" x="125"/>
        <item m="1" x="87"/>
        <item m="1" x="65"/>
        <item m="1" x="64"/>
        <item m="1" x="137"/>
        <item m="1" x="54"/>
        <item m="1" x="150"/>
        <item m="1" x="69"/>
        <item m="1" x="147"/>
        <item m="1" x="156"/>
        <item m="1" x="96"/>
        <item m="1" x="153"/>
        <item m="1" x="143"/>
        <item m="1" x="66"/>
        <item m="1" x="88"/>
        <item m="1" x="83"/>
        <item m="1" x="149"/>
        <item m="1" x="130"/>
        <item m="1" x="86"/>
        <item m="1" x="110"/>
        <item m="1" x="158"/>
        <item m="1" x="124"/>
        <item m="1" x="60"/>
        <item m="1" x="129"/>
        <item m="1" x="116"/>
        <item m="1" x="56"/>
        <item m="1" x="148"/>
        <item m="1" x="82"/>
        <item m="1" x="108"/>
        <item m="1" x="104"/>
        <item m="1" x="98"/>
        <item m="1" x="75"/>
        <item m="1" x="45"/>
        <item m="1" x="90"/>
        <item m="1" x="55"/>
        <item m="1" x="52"/>
        <item m="1" x="67"/>
        <item m="1" x="48"/>
        <item m="1" x="154"/>
        <item m="1" x="44"/>
        <item m="1" x="58"/>
        <item m="1" x="139"/>
        <item m="1" x="112"/>
        <item m="1" x="126"/>
        <item m="1" x="118"/>
        <item m="1" x="62"/>
        <item m="1" x="107"/>
        <item m="1" x="132"/>
        <item m="1" x="68"/>
        <item m="1" x="89"/>
        <item m="1" x="79"/>
        <item m="1" x="136"/>
        <item m="1" x="72"/>
        <item m="1" x="84"/>
        <item m="1" x="97"/>
        <item m="1" x="119"/>
        <item m="1" x="135"/>
        <item m="1" x="70"/>
        <item m="1" x="43"/>
        <item m="1" x="46"/>
        <item m="1" x="121"/>
        <item m="1" x="134"/>
        <item m="1" x="133"/>
        <item m="1" x="117"/>
        <item m="1" x="141"/>
        <item m="1" x="120"/>
        <item m="1" x="157"/>
        <item m="1" x="71"/>
        <item m="1" x="138"/>
        <item m="1" x="105"/>
        <item m="1" x="142"/>
      </items>
    </pivotField>
    <pivotField name="Elément - Libellé" axis="axisRow" compact="0" outline="0" showAll="0">
      <items count="56">
        <item m="1" x="7"/>
        <item m="1" x="51"/>
        <item m="1" x="12"/>
        <item m="1" x="16"/>
        <item m="1" x="38"/>
        <item m="1" x="18"/>
        <item m="1" x="28"/>
        <item m="1" x="19"/>
        <item m="1" x="54"/>
        <item m="1" x="15"/>
        <item m="1" x="22"/>
        <item m="1" x="21"/>
        <item m="1" x="42"/>
        <item m="1" x="49"/>
        <item m="1" x="45"/>
        <item m="1" x="37"/>
        <item m="1" x="34"/>
        <item m="1" x="23"/>
        <item m="1" x="9"/>
        <item m="1" x="25"/>
        <item m="1" x="44"/>
        <item m="1" x="27"/>
        <item m="1" x="13"/>
        <item m="1" x="11"/>
        <item m="1" x="32"/>
        <item m="1" x="24"/>
        <item m="1" x="53"/>
        <item m="1" x="52"/>
        <item m="1" x="47"/>
        <item m="1" x="10"/>
        <item m="1" x="43"/>
        <item m="1" x="48"/>
        <item m="1" x="8"/>
        <item m="1" x="31"/>
        <item m="1" x="20"/>
        <item m="1" x="35"/>
        <item x="5"/>
        <item m="1" x="36"/>
        <item m="1" x="50"/>
        <item m="1" x="29"/>
        <item m="1" x="46"/>
        <item m="1" x="33"/>
        <item m="1" x="30"/>
        <item x="1"/>
        <item x="2"/>
        <item x="3"/>
        <item x="4"/>
        <item m="1" x="14"/>
        <item m="1" x="26"/>
        <item m="1" x="17"/>
        <item m="1" x="39"/>
        <item m="1" x="40"/>
        <item m="1" x="41"/>
        <item m="1" x="6"/>
        <item x="0"/>
        <item t="default"/>
      </items>
    </pivotField>
    <pivotField name="Elément - Nature" axis="axisRow" compact="0" outline="0" showAll="0" defaultSubtotal="0">
      <items count="11">
        <item m="1" x="7"/>
        <item m="1" x="9"/>
        <item m="1" x="10"/>
        <item m="1" x="3"/>
        <item m="1" x="4"/>
        <item m="1" x="8"/>
        <item m="1" x="6"/>
        <item m="1" x="5"/>
        <item x="1"/>
        <item x="0"/>
        <item m="1" x="2"/>
      </items>
    </pivotField>
    <pivotField name="Elément - Montant" dataField="1" compact="0" outline="0" showAll="0"/>
  </pivotFields>
  <rowFields count="4">
    <field x="0"/>
    <field x="1"/>
    <field x="3"/>
    <field x="2"/>
  </rowFields>
  <rowItems count="38">
    <i>
      <x/>
      <x v="73"/>
      <x v="8"/>
      <x v="36"/>
    </i>
    <i r="2">
      <x v="9"/>
      <x v="43"/>
    </i>
    <i r="3">
      <x v="44"/>
    </i>
    <i r="3">
      <x v="45"/>
    </i>
    <i r="3">
      <x v="46"/>
    </i>
    <i r="3">
      <x v="54"/>
    </i>
    <i r="1">
      <x v="74"/>
      <x v="8"/>
      <x v="36"/>
    </i>
    <i r="2">
      <x v="9"/>
      <x v="43"/>
    </i>
    <i r="3">
      <x v="44"/>
    </i>
    <i r="3">
      <x v="45"/>
    </i>
    <i r="3">
      <x v="46"/>
    </i>
    <i r="3">
      <x v="54"/>
    </i>
    <i r="1">
      <x v="75"/>
      <x v="9"/>
      <x v="43"/>
    </i>
    <i r="3">
      <x v="44"/>
    </i>
    <i r="3">
      <x v="45"/>
    </i>
    <i r="3">
      <x v="46"/>
    </i>
    <i r="3">
      <x v="54"/>
    </i>
    <i r="1">
      <x v="76"/>
      <x v="8"/>
      <x v="36"/>
    </i>
    <i r="2">
      <x v="9"/>
      <x v="43"/>
    </i>
    <i r="3">
      <x v="44"/>
    </i>
    <i r="3">
      <x v="45"/>
    </i>
    <i r="3">
      <x v="46"/>
    </i>
    <i r="3">
      <x v="54"/>
    </i>
    <i r="1">
      <x v="77"/>
      <x v="8"/>
      <x v="36"/>
    </i>
    <i r="2">
      <x v="9"/>
      <x v="43"/>
    </i>
    <i r="3">
      <x v="44"/>
    </i>
    <i r="3">
      <x v="45"/>
    </i>
    <i r="3">
      <x v="46"/>
    </i>
    <i r="3">
      <x v="54"/>
    </i>
    <i r="1">
      <x v="78"/>
      <x v="8"/>
      <x v="36"/>
    </i>
    <i r="2">
      <x v="9"/>
      <x v="43"/>
    </i>
    <i r="3">
      <x v="44"/>
    </i>
    <i r="3">
      <x v="45"/>
    </i>
    <i r="3">
      <x v="46"/>
    </i>
    <i r="3">
      <x v="54"/>
    </i>
    <i t="default">
      <x/>
    </i>
    <i>
      <x v="5"/>
    </i>
    <i t="grand">
      <x/>
    </i>
  </rowItems>
  <colItems count="1">
    <i/>
  </colItems>
  <dataFields count="1">
    <dataField name="Somme de Elément - Montant" fld="4" baseField="0" baseItem="0"/>
  </dataFields>
  <pivotTableStyleInfo name="PivotStyleMedium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TDB1">
      <a:dk1>
        <a:srgbClr val="516787"/>
      </a:dk1>
      <a:lt1>
        <a:sysClr val="window" lastClr="FFFFFF"/>
      </a:lt1>
      <a:dk2>
        <a:srgbClr val="4C4F56"/>
      </a:dk2>
      <a:lt2>
        <a:srgbClr val="EEF3F5"/>
      </a:lt2>
      <a:accent1>
        <a:srgbClr val="80BF40"/>
      </a:accent1>
      <a:accent2>
        <a:srgbClr val="E69B30"/>
      </a:accent2>
      <a:accent3>
        <a:srgbClr val="DF493B"/>
      </a:accent3>
      <a:accent4>
        <a:srgbClr val="FFC000"/>
      </a:accent4>
      <a:accent5>
        <a:srgbClr val="56BEDF"/>
      </a:accent5>
      <a:accent6>
        <a:srgbClr val="70AD47"/>
      </a:accent6>
      <a:hlink>
        <a:srgbClr val="0563C1"/>
      </a:hlink>
      <a:folHlink>
        <a:srgbClr val="8C57A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619-1344-4CE5-B6C9-9417556B79C4}">
  <dimension ref="B1:X7157"/>
  <sheetViews>
    <sheetView showGridLines="0" tabSelected="1" workbookViewId="0">
      <pane ySplit="1" topLeftCell="A2" activePane="bottomLeft" state="frozen"/>
      <selection pane="bottomLeft" activeCell="D6" sqref="D6"/>
    </sheetView>
  </sheetViews>
  <sheetFormatPr baseColWidth="10" defaultRowHeight="15" x14ac:dyDescent="0.25"/>
  <cols>
    <col min="1" max="1" width="7.7109375" customWidth="1"/>
    <col min="3" max="3" width="13.28515625" customWidth="1"/>
    <col min="4" max="4" width="27" customWidth="1"/>
    <col min="5" max="5" width="28.5703125" customWidth="1"/>
    <col min="6" max="6" width="22.28515625" customWidth="1"/>
    <col min="7" max="7" width="49.28515625" customWidth="1"/>
    <col min="8" max="8" width="19.85546875" customWidth="1"/>
    <col min="9" max="11" width="19.140625" customWidth="1"/>
    <col min="12" max="12" width="23.140625" customWidth="1"/>
    <col min="13" max="13" width="17.28515625" customWidth="1"/>
    <col min="15" max="15" width="6.42578125" customWidth="1"/>
    <col min="22" max="22" width="13.42578125" customWidth="1"/>
  </cols>
  <sheetData>
    <row r="1" spans="2:24" ht="44.25" customHeight="1" x14ac:dyDescent="0.25"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2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4" x14ac:dyDescent="0.25"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</row>
    <row r="4" spans="2:24" x14ac:dyDescent="0.25"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</row>
    <row r="5" spans="2:24" ht="43.5" customHeight="1" x14ac:dyDescent="0.3">
      <c r="B5" s="4"/>
      <c r="C5" s="7"/>
      <c r="D5" s="13" t="s">
        <v>7</v>
      </c>
      <c r="E5" s="14"/>
      <c r="F5" s="13" t="s">
        <v>5</v>
      </c>
      <c r="G5" s="14"/>
      <c r="H5" s="13" t="s">
        <v>16</v>
      </c>
      <c r="I5" s="14"/>
      <c r="J5" s="14"/>
      <c r="K5" s="14"/>
      <c r="L5" s="13" t="s">
        <v>6</v>
      </c>
      <c r="N5" s="5"/>
      <c r="R5" s="6"/>
      <c r="U5" s="12" t="s">
        <v>1</v>
      </c>
      <c r="V5" s="12" t="str">
        <f>YEAR(L6)*100+1&amp;".."&amp;TEXT(EDATE(L6,0),"AAAAMM")</f>
        <v>202001..202006</v>
      </c>
      <c r="W5" s="12">
        <f>YEAR(L6)</f>
        <v>2020</v>
      </c>
      <c r="X5" s="12" t="str">
        <f>TEXT(EDATE(L6,0),"JJ/MM/AAAA")</f>
        <v>30/06/2020</v>
      </c>
    </row>
    <row r="6" spans="2:24" ht="21.75" customHeight="1" x14ac:dyDescent="0.3">
      <c r="B6" s="4"/>
      <c r="C6" s="7"/>
      <c r="D6" s="16" t="s">
        <v>20</v>
      </c>
      <c r="E6" s="14"/>
      <c r="F6" s="16" t="s">
        <v>0</v>
      </c>
      <c r="G6" s="14"/>
      <c r="H6" s="16" t="s">
        <v>19</v>
      </c>
      <c r="I6" s="14"/>
      <c r="J6" s="14"/>
      <c r="K6" s="14"/>
      <c r="L6" s="15">
        <v>44012</v>
      </c>
      <c r="N6" s="5"/>
      <c r="R6" s="6"/>
      <c r="W6" s="9"/>
    </row>
    <row r="7" spans="2:24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5"/>
      <c r="W7" s="9"/>
    </row>
    <row r="8" spans="2:24" x14ac:dyDescent="0.25">
      <c r="B8" s="4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5"/>
    </row>
    <row r="9" spans="2:24" ht="15" customHeight="1" x14ac:dyDescent="0.25">
      <c r="B9" s="4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5"/>
    </row>
    <row r="10" spans="2:24" ht="15" customHeight="1" x14ac:dyDescent="0.25">
      <c r="B10" s="4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5"/>
    </row>
    <row r="11" spans="2:24" ht="15" customHeight="1" x14ac:dyDescent="0.25">
      <c r="B11" s="4"/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5"/>
    </row>
    <row r="12" spans="2:24" ht="15" customHeight="1" x14ac:dyDescent="0.25">
      <c r="B12" s="4"/>
      <c r="D12" t="str">
        <f>_xll.Assistant.XL.RIK_AL("INF54__3_0_1,F=B='1',U='0',I='0',FN='Calibri',FS='10',FC='#FFFFFF',BC='#00008B',AH='1',AV='1',Br=[$top-$bottom],BrS='1',BrC='#778899'_1,C=Total,F=B='1',U='0',I='0',FN='Calibri',FS='10',FC='#000000',BC='#FFFFFF',AH='1',AV"&amp;"='1',Br=[$top-$bottom],BrS='1',BrC='#778899'_0_0_0_1_D=1x1;INF02@E=0,S=2,G=1_1_1_F=B='1'_U='0'_I='0'_FN='Calibri'_FS='10'_FC='#000000'_BC='#F5FFFA'_AH='1'_AV='1'_Br=[$top-$bottom]_BrS='1'_BrC='#778899'_C=Etablissement - "&amp;"NIC_0_0_F=B='1'_U='0'_I='0'_FN='Calibri'_FS='10'_FC='#000000'_BC='#FFFFFF'_AH='1'_AV='1'_Br=[$top-$bottom]_BrS='1'_BrC='#778899'_C=Etablissement - NIC,T=0,P=0,O=NF='Texte'_B='0'_U='0'_I='0'_FN='Calibri'_FS='10'_FC='#FFFF"&amp;"FF'_BC='#FFFFFF'_AH='1'_AV='1'_Br=[]_BrS='0'_BrC='#FFFFFF'_WpT='0':L=Salarié,E=0,G=0,T=0,P=0,F=CONCATENER([1|6];{g} {g};[1|5]),Y=1,O=NF='Standard'_B='0'_U='0'_I='0'_FN='Calibri'_FS='10'_FC='#000000'_BC='#FFFFFF'_AH='1'_A"&amp;"V='1'_Br=[]_BrS='0'_BrC='#FFFFFF'_WpT='0':E=0,S=6,G=0,T=0,P=0,O=NF='Texte'_B='0'_U='0'_I='0'_FN='Calibri'_FS='10'_FC='#000000'_BC='#FFFFFF'_AH='1'_AV='1'_Br=[]_BrS='0'_BrC='#FFFFFF'_WpT='0':E=0,S=4,G=0,T=0,P=0,O=NF='Text"&amp;"e'_B='0'_U='0'_I='0'_FN='Calibri'_FS='10'_FC='#000000'_BC='#FFFFFF'_AH='1'_AV='1'_Br=[]_BrS='0'_BrC='#FFFFFF'_WpT='0':E=1,S=7,G=0,T=0,P=0,O=NF='Nombre'_B='0'_U='0'_I='0'_FN='Calibri'_FS='10'_FC='#000000'_BC='#FFFFFF'_AH="&amp;"'3'_AV='1'_Br=[]_BrS='0'_BrC='#FFFFFF'_WpT='0':@R=A,S=1,V={0}:R=B,S=2,V={1}:R=C,S=13,V={2}:R=D,S=4,V={3}:",D$6,$F$6,$V$5,$H$6)</f>
        <v/>
      </c>
      <c r="F12" s="7"/>
      <c r="G12" s="7"/>
      <c r="H12" s="7"/>
      <c r="I12" s="7"/>
      <c r="J12" s="7"/>
      <c r="K12" s="7"/>
      <c r="L12" s="7"/>
      <c r="M12" s="7"/>
      <c r="N12" s="5"/>
    </row>
    <row r="13" spans="2:24" x14ac:dyDescent="0.25">
      <c r="B13" s="4"/>
      <c r="D13" s="11" t="s">
        <v>3</v>
      </c>
      <c r="E13" s="11" t="s">
        <v>4</v>
      </c>
      <c r="F13" s="11" t="s">
        <v>16</v>
      </c>
      <c r="G13" s="11" t="s">
        <v>9</v>
      </c>
      <c r="H13" t="s">
        <v>15</v>
      </c>
    </row>
    <row r="14" spans="2:24" x14ac:dyDescent="0.25">
      <c r="B14" s="4"/>
      <c r="D14" t="s">
        <v>21</v>
      </c>
      <c r="E14" t="s">
        <v>22</v>
      </c>
      <c r="F14" t="s">
        <v>17</v>
      </c>
      <c r="G14" t="s">
        <v>14</v>
      </c>
      <c r="H14" s="9">
        <v>807.81</v>
      </c>
    </row>
    <row r="15" spans="2:24" x14ac:dyDescent="0.25">
      <c r="B15" s="4"/>
      <c r="F15" t="s">
        <v>18</v>
      </c>
      <c r="G15" t="s">
        <v>10</v>
      </c>
      <c r="H15" s="9">
        <v>10636.76</v>
      </c>
    </row>
    <row r="16" spans="2:24" x14ac:dyDescent="0.25">
      <c r="B16" s="4"/>
      <c r="G16" t="s">
        <v>11</v>
      </c>
      <c r="H16" s="9">
        <v>9828.9500000000007</v>
      </c>
    </row>
    <row r="17" spans="2:8" x14ac:dyDescent="0.25">
      <c r="B17" s="4"/>
      <c r="G17" t="s">
        <v>12</v>
      </c>
      <c r="H17" s="9">
        <v>8508</v>
      </c>
    </row>
    <row r="18" spans="2:8" x14ac:dyDescent="0.25">
      <c r="B18" s="4"/>
      <c r="G18" t="s">
        <v>13</v>
      </c>
      <c r="H18" s="9">
        <v>10618.43</v>
      </c>
    </row>
    <row r="19" spans="2:8" x14ac:dyDescent="0.25">
      <c r="B19" s="4"/>
      <c r="G19" t="s">
        <v>23</v>
      </c>
      <c r="H19" s="9">
        <v>116.88</v>
      </c>
    </row>
    <row r="20" spans="2:8" x14ac:dyDescent="0.25">
      <c r="B20" s="4"/>
      <c r="E20" t="s">
        <v>24</v>
      </c>
      <c r="F20" t="s">
        <v>17</v>
      </c>
      <c r="G20" t="s">
        <v>14</v>
      </c>
      <c r="H20" s="9">
        <v>1048.71</v>
      </c>
    </row>
    <row r="21" spans="2:8" x14ac:dyDescent="0.25">
      <c r="B21" s="4"/>
      <c r="F21" t="s">
        <v>18</v>
      </c>
      <c r="G21" t="s">
        <v>10</v>
      </c>
      <c r="H21" s="9">
        <v>11125.96</v>
      </c>
    </row>
    <row r="22" spans="2:8" x14ac:dyDescent="0.25">
      <c r="B22" s="4"/>
      <c r="G22" t="s">
        <v>11</v>
      </c>
      <c r="H22" s="9">
        <v>10077.25</v>
      </c>
    </row>
    <row r="23" spans="2:8" x14ac:dyDescent="0.25">
      <c r="B23" s="4"/>
      <c r="G23" t="s">
        <v>12</v>
      </c>
      <c r="H23" s="9">
        <v>11340</v>
      </c>
    </row>
    <row r="24" spans="2:8" x14ac:dyDescent="0.25">
      <c r="B24" s="4"/>
      <c r="G24" t="s">
        <v>13</v>
      </c>
      <c r="H24" s="9">
        <v>13788.939999999999</v>
      </c>
    </row>
    <row r="25" spans="2:8" x14ac:dyDescent="0.25">
      <c r="B25" s="4"/>
      <c r="G25" t="s">
        <v>23</v>
      </c>
      <c r="H25" s="9">
        <v>155.75</v>
      </c>
    </row>
    <row r="26" spans="2:8" x14ac:dyDescent="0.25">
      <c r="B26" s="4"/>
      <c r="E26" t="s">
        <v>25</v>
      </c>
      <c r="F26" t="s">
        <v>18</v>
      </c>
      <c r="G26" t="s">
        <v>10</v>
      </c>
      <c r="H26" s="9">
        <v>4845.6499999999996</v>
      </c>
    </row>
    <row r="27" spans="2:8" x14ac:dyDescent="0.25">
      <c r="B27" s="4"/>
      <c r="G27" t="s">
        <v>11</v>
      </c>
      <c r="H27" s="9">
        <v>4845.6499999999996</v>
      </c>
    </row>
    <row r="28" spans="2:8" x14ac:dyDescent="0.25">
      <c r="B28" s="4"/>
      <c r="G28" t="s">
        <v>12</v>
      </c>
      <c r="H28" s="9">
        <v>4713.8999999999996</v>
      </c>
    </row>
    <row r="29" spans="2:8" x14ac:dyDescent="0.25">
      <c r="B29" s="4"/>
      <c r="G29" t="s">
        <v>13</v>
      </c>
      <c r="H29" s="9">
        <v>4845.6499999999996</v>
      </c>
    </row>
    <row r="30" spans="2:8" x14ac:dyDescent="0.25">
      <c r="B30" s="4"/>
      <c r="G30" t="s">
        <v>23</v>
      </c>
      <c r="H30" s="9">
        <v>131.75</v>
      </c>
    </row>
    <row r="31" spans="2:8" x14ac:dyDescent="0.25">
      <c r="B31" s="4"/>
      <c r="E31" t="s">
        <v>26</v>
      </c>
      <c r="F31" t="s">
        <v>17</v>
      </c>
      <c r="G31" t="s">
        <v>14</v>
      </c>
      <c r="H31" s="9">
        <v>837.44</v>
      </c>
    </row>
    <row r="32" spans="2:8" x14ac:dyDescent="0.25">
      <c r="B32" s="4"/>
      <c r="F32" t="s">
        <v>18</v>
      </c>
      <c r="G32" t="s">
        <v>10</v>
      </c>
      <c r="H32" s="9">
        <v>11027.11</v>
      </c>
    </row>
    <row r="33" spans="2:8" x14ac:dyDescent="0.25">
      <c r="B33" s="4"/>
      <c r="G33" t="s">
        <v>11</v>
      </c>
      <c r="H33" s="9">
        <v>10189.67</v>
      </c>
    </row>
    <row r="34" spans="2:8" x14ac:dyDescent="0.25">
      <c r="B34" s="4"/>
      <c r="G34" t="s">
        <v>12</v>
      </c>
      <c r="H34" s="9">
        <v>8820</v>
      </c>
    </row>
    <row r="35" spans="2:8" x14ac:dyDescent="0.25">
      <c r="B35" s="4"/>
      <c r="G35" t="s">
        <v>13</v>
      </c>
      <c r="H35" s="9">
        <v>11007.83</v>
      </c>
    </row>
    <row r="36" spans="2:8" x14ac:dyDescent="0.25">
      <c r="B36" s="4"/>
      <c r="G36" t="s">
        <v>23</v>
      </c>
      <c r="H36" s="9">
        <v>121.13</v>
      </c>
    </row>
    <row r="37" spans="2:8" x14ac:dyDescent="0.25">
      <c r="B37" s="4"/>
      <c r="E37" t="s">
        <v>27</v>
      </c>
      <c r="F37" t="s">
        <v>17</v>
      </c>
      <c r="G37" t="s">
        <v>14</v>
      </c>
      <c r="H37" s="9">
        <v>835.45</v>
      </c>
    </row>
    <row r="38" spans="2:8" x14ac:dyDescent="0.25">
      <c r="B38" s="4"/>
      <c r="F38" t="s">
        <v>18</v>
      </c>
      <c r="G38" t="s">
        <v>10</v>
      </c>
      <c r="H38" s="9">
        <v>11012.779999999999</v>
      </c>
    </row>
    <row r="39" spans="2:8" x14ac:dyDescent="0.25">
      <c r="B39" s="4"/>
      <c r="G39" t="s">
        <v>11</v>
      </c>
      <c r="H39" s="9">
        <v>10177.33</v>
      </c>
    </row>
    <row r="40" spans="2:8" x14ac:dyDescent="0.25">
      <c r="B40" s="4"/>
      <c r="G40" t="s">
        <v>12</v>
      </c>
      <c r="H40" s="9">
        <v>8820</v>
      </c>
    </row>
    <row r="41" spans="2:8" x14ac:dyDescent="0.25">
      <c r="B41" s="4"/>
      <c r="G41" t="s">
        <v>13</v>
      </c>
      <c r="H41" s="9">
        <v>11012.779999999999</v>
      </c>
    </row>
    <row r="42" spans="2:8" x14ac:dyDescent="0.25">
      <c r="B42" s="4"/>
      <c r="G42" t="s">
        <v>23</v>
      </c>
      <c r="H42" s="9">
        <v>151.88</v>
      </c>
    </row>
    <row r="43" spans="2:8" x14ac:dyDescent="0.25">
      <c r="B43" s="4"/>
      <c r="E43" t="s">
        <v>28</v>
      </c>
      <c r="F43" t="s">
        <v>17</v>
      </c>
      <c r="G43" t="s">
        <v>14</v>
      </c>
      <c r="H43" s="9">
        <v>807.81</v>
      </c>
    </row>
    <row r="44" spans="2:8" x14ac:dyDescent="0.25">
      <c r="B44" s="4"/>
      <c r="F44" t="s">
        <v>18</v>
      </c>
      <c r="G44" t="s">
        <v>10</v>
      </c>
      <c r="H44" s="9">
        <v>10622.900000000001</v>
      </c>
    </row>
    <row r="45" spans="2:8" x14ac:dyDescent="0.25">
      <c r="B45" s="4"/>
      <c r="G45" t="s">
        <v>11</v>
      </c>
      <c r="H45" s="9">
        <v>9815.09</v>
      </c>
    </row>
    <row r="46" spans="2:8" x14ac:dyDescent="0.25">
      <c r="B46" s="4"/>
      <c r="G46" t="s">
        <v>12</v>
      </c>
      <c r="H46" s="9">
        <v>8508</v>
      </c>
    </row>
    <row r="47" spans="2:8" x14ac:dyDescent="0.25">
      <c r="B47" s="4"/>
      <c r="G47" t="s">
        <v>13</v>
      </c>
      <c r="H47" s="9">
        <v>10618.43</v>
      </c>
    </row>
    <row r="48" spans="2:8" x14ac:dyDescent="0.25">
      <c r="B48" s="4"/>
      <c r="G48" t="s">
        <v>23</v>
      </c>
      <c r="H48" s="9">
        <v>116.88</v>
      </c>
    </row>
    <row r="49" spans="2:8" x14ac:dyDescent="0.25">
      <c r="B49" s="4"/>
      <c r="D49" t="s">
        <v>29</v>
      </c>
      <c r="H49" s="9">
        <v>231938.54999999996</v>
      </c>
    </row>
    <row r="50" spans="2:8" x14ac:dyDescent="0.25">
      <c r="B50" s="4"/>
      <c r="D50" t="s">
        <v>30</v>
      </c>
      <c r="H50" s="9">
        <v>1801975.6799999988</v>
      </c>
    </row>
    <row r="51" spans="2:8" x14ac:dyDescent="0.25">
      <c r="B51" s="4"/>
      <c r="D51" t="s">
        <v>2</v>
      </c>
      <c r="H51" s="9">
        <v>2033914.2299999988</v>
      </c>
    </row>
    <row r="52" spans="2:8" x14ac:dyDescent="0.25">
      <c r="B52" s="4"/>
    </row>
    <row r="53" spans="2:8" x14ac:dyDescent="0.25">
      <c r="B53" s="4"/>
    </row>
    <row r="54" spans="2:8" x14ac:dyDescent="0.25">
      <c r="B54" s="4"/>
    </row>
    <row r="55" spans="2:8" x14ac:dyDescent="0.25">
      <c r="B55" s="4"/>
    </row>
    <row r="56" spans="2:8" x14ac:dyDescent="0.25">
      <c r="B56" s="4"/>
    </row>
    <row r="57" spans="2:8" x14ac:dyDescent="0.25">
      <c r="B57" s="4"/>
    </row>
    <row r="58" spans="2:8" x14ac:dyDescent="0.25">
      <c r="B58" s="4"/>
    </row>
    <row r="59" spans="2:8" x14ac:dyDescent="0.25">
      <c r="B59" s="4"/>
    </row>
    <row r="60" spans="2:8" x14ac:dyDescent="0.25">
      <c r="B60" s="4"/>
    </row>
    <row r="61" spans="2:8" x14ac:dyDescent="0.25">
      <c r="B61" s="4"/>
    </row>
    <row r="62" spans="2:8" x14ac:dyDescent="0.25">
      <c r="B62" s="4"/>
    </row>
    <row r="7157" spans="3:5" x14ac:dyDescent="0.25">
      <c r="C7157" s="10"/>
      <c r="D7157" s="9"/>
      <c r="E7157" s="10"/>
    </row>
  </sheetData>
  <mergeCells count="1">
    <mergeCell ref="B1:N1"/>
  </mergeCell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75AC-325C-40BC-8C32-14BB7C941E6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0A953C-7344-459A-9A40-902C564D6D06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2.xml><?xml version="1.0" encoding="utf-8"?>
<ds:datastoreItem xmlns:ds="http://schemas.openxmlformats.org/officeDocument/2006/customXml" ds:itemID="{9367BD82-156D-4311-98C6-B9FD9DB54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DD1EEF-CCDD-4DCE-9706-C82032894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RÉMUNÉRATION ET PRIMES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2021-11-08T16:33:52Z</dcterms:created>
  <dcterms:modified xsi:type="dcterms:W3CDTF">2022-02-25T15:38:17Z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