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atarle\Documents\Inside\Etats Eric\"/>
    </mc:Choice>
  </mc:AlternateContent>
  <xr:revisionPtr revIDLastSave="0" documentId="13_ncr:1_{0049B149-3090-455C-83BA-3662101C24AF}" xr6:coauthVersionLast="47" xr6:coauthVersionMax="47" xr10:uidLastSave="{00000000-0000-0000-0000-000000000000}"/>
  <bookViews>
    <workbookView xWindow="-120" yWindow="-120" windowWidth="29040" windowHeight="15840" xr2:uid="{54990F2D-5FD5-41C1-B0B8-B303F8FDB972}"/>
  </bookViews>
  <sheets>
    <sheet name="RÉMUNÉRATION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1" l="1"/>
  <c r="R6" i="1"/>
  <c r="S5" i="1" s="1"/>
  <c r="C15" i="1"/>
  <c r="G15" i="1"/>
  <c r="I44" i="1"/>
  <c r="F47" i="1"/>
  <c r="C67" i="1"/>
  <c r="F67" i="1"/>
  <c r="I67" i="1"/>
  <c r="L67" i="1"/>
  <c r="T5" i="1" l="1"/>
  <c r="R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  <author>Anthony TARLE</author>
  </authors>
  <commentList>
    <comment ref="C15" authorId="0" shapeId="0" xr:uid="{3CA3DC9C-8F37-474C-9444-081F27DE6333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15" authorId="0" shapeId="0" xr:uid="{575F8517-2AA8-497E-A246-5C70384C22C9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44" authorId="0" shapeId="0" xr:uid="{F8609CC9-942A-4075-AF3B-3FC3BFEAF4AE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F47" authorId="0" shapeId="0" xr:uid="{39C12E74-26AF-43A0-9176-6DA6198A4E8D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67" authorId="1" shapeId="0" xr:uid="{86265709-240D-4050-B6A9-8168FBF9FD91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F67" authorId="1" shapeId="0" xr:uid="{584ECB26-B56D-4870-896F-E9B80FCCC36C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I67" authorId="1" shapeId="0" xr:uid="{84291B09-DEDC-4FB6-B172-9F0251FE1661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L67" authorId="1" shapeId="0" xr:uid="{F9C4A008-B7E1-462D-8E8B-788C88D8CEDA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<sst xmlns="http://schemas.openxmlformats.org/spreadsheetml/2006/main" count="56" uniqueCount="51">
  <si>
    <t>ANALYSE DES RÉMUNÉRATIONS</t>
  </si>
  <si>
    <t>SOCIÉTÉ - SIREN</t>
  </si>
  <si>
    <t>ÉTABLISSEMENT - NIC</t>
  </si>
  <si>
    <t>DATE DE SITUATION</t>
  </si>
  <si>
    <t>Dae de Début</t>
  </si>
  <si>
    <t>Date de Fin</t>
  </si>
  <si>
    <t>PAR SEXE</t>
  </si>
  <si>
    <t>PAR CONTRAT</t>
  </si>
  <si>
    <t>PAR TRANCHE D'AGE</t>
  </si>
  <si>
    <t>PAR ÉTABLISSEMENT</t>
  </si>
  <si>
    <t>PLUS HAUTS SALAIRES</t>
  </si>
  <si>
    <t>PLUS FAIBLES SALAIRES</t>
  </si>
  <si>
    <t>*</t>
  </si>
  <si>
    <t>995002433</t>
  </si>
  <si>
    <t>Demi Anouk</t>
  </si>
  <si>
    <t>Thibault Florence</t>
  </si>
  <si>
    <t>Ducerf Marjorie</t>
  </si>
  <si>
    <t>Ocarina Jennifer</t>
  </si>
  <si>
    <t>Hellébore Rose</t>
  </si>
  <si>
    <t>Solène Justine</t>
  </si>
  <si>
    <t>Mars Célia</t>
  </si>
  <si>
    <t>Pineau Gwénaëlle</t>
  </si>
  <si>
    <t>Belle Jeanine</t>
  </si>
  <si>
    <t>Jeune Lalie</t>
  </si>
  <si>
    <t>Bonnefoy Patrice</t>
  </si>
  <si>
    <t>Grison Pascal</t>
  </si>
  <si>
    <t>Fontaine Arthur</t>
  </si>
  <si>
    <t>Page Maurice</t>
  </si>
  <si>
    <t>Bal Joseph</t>
  </si>
  <si>
    <t>Milou Jacques</t>
  </si>
  <si>
    <t>Berger Louis</t>
  </si>
  <si>
    <t>Dulac Joseph</t>
  </si>
  <si>
    <t>Durand Vincent</t>
  </si>
  <si>
    <t>Carton Blaise</t>
  </si>
  <si>
    <t>CLASSEMENTS DES RÉMUNÉRATIONS SUR L'ANNEE (BRUT)</t>
  </si>
  <si>
    <t>RÉMUNÉRATIONS BRUTES SUR L'ANNEE</t>
  </si>
  <si>
    <t>Jecrute Aline</t>
  </si>
  <si>
    <t>Pin Julie</t>
  </si>
  <si>
    <t>Fortin Maude</t>
  </si>
  <si>
    <t>Marin Antoinette</t>
  </si>
  <si>
    <t>Gaillot Camille</t>
  </si>
  <si>
    <t>Dupont Stéphane</t>
  </si>
  <si>
    <t>Jeconte Louis</t>
  </si>
  <si>
    <t>Duroc Marcel</t>
  </si>
  <si>
    <t>Louette Jean-Paul</t>
  </si>
  <si>
    <t>Oronge Florian</t>
  </si>
  <si>
    <t>Atlanta Marc</t>
  </si>
  <si>
    <t>Duchef Alain</t>
  </si>
  <si>
    <t>Hervouet Anselme</t>
  </si>
  <si>
    <t>Levêque Christiane</t>
  </si>
  <si>
    <t>Duval Thierry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</si>
</sst>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4"/>
      <color theme="0"/>
      <name val="Segoe UI"/>
      <family val="2"/>
    </font>
    <font>
      <b/>
      <sz val="13"/>
      <color theme="0"/>
      <name val="Segoe UI"/>
      <family val="2"/>
    </font>
    <font>
      <sz val="11"/>
      <color theme="0" tint="-0.14999847407452621"/>
      <name val="Calibri"/>
      <family val="2"/>
      <scheme val="minor"/>
    </font>
    <font>
      <i/>
      <sz val="13"/>
      <color theme="1"/>
      <name val="Segoe UI Light"/>
      <family val="2"/>
    </font>
    <font>
      <b/>
      <sz val="12"/>
      <color theme="0"/>
      <name val="Segoe UI"/>
      <family val="2"/>
    </font>
    <font>
      <sz val="10"/>
      <color rgb="FF000000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1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/>
      <bottom/>
      <diagonal/>
    </border>
    <border>
      <left/>
      <right style="thin">
        <color theme="2" tint="-0.749961851863155"/>
      </right>
      <top/>
      <bottom/>
      <diagonal/>
    </border>
    <border>
      <left/>
      <right/>
      <top/>
      <bottom style="dotted">
        <color theme="2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3" borderId="0" xfId="0" applyFont="1" applyFill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/>
    <xf numFmtId="14" fontId="4" fillId="0" borderId="6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0" borderId="7" xfId="0" applyBorder="1"/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right" vertical="center"/>
    </xf>
    <xf numFmtId="4" fontId="6" fillId="5" borderId="0" xfId="0" applyNumberFormat="1" applyFont="1" applyFill="1" applyAlignment="1">
      <alignment horizontal="right" vertical="center"/>
    </xf>
    <xf numFmtId="4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5" borderId="0" xfId="0" applyNumberFormat="1" applyFont="1" applyFill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39324116743471"/>
          <c:y val="9.569377990430622E-2"/>
          <c:w val="0.75422427035330264"/>
          <c:h val="0.78309409888357262"/>
        </c:manualLayout>
      </c:layout>
      <c:pieChart>
        <c:varyColors val="1"/>
        <c:ser>
          <c:idx val="0"/>
          <c:order val="0"/>
          <c:tx>
            <c:v>Elément - Montant</c:v>
          </c:tx>
          <c:spPr>
            <a:solidFill>
              <a:srgbClr val="F59C00"/>
            </a:solidFill>
          </c:spPr>
          <c:dPt>
            <c:idx val="0"/>
            <c:bubble3D val="0"/>
            <c:spPr>
              <a:solidFill>
                <a:srgbClr val="08769C"/>
              </a:solidFill>
            </c:spPr>
            <c:extLst>
              <c:ext xmlns:c16="http://schemas.microsoft.com/office/drawing/2014/chart" uri="{C3380CC4-5D6E-409C-BE32-E72D297353CC}">
                <c16:uniqueId val="{00000001-8AB8-4495-BC95-E4F688C9A916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FEMME</c:v>
              </c:pt>
              <c:pt idx="1">
                <c:v>HOMME</c:v>
              </c:pt>
              <c:pt idx="2">
                <c:v>NON DETERMINE</c:v>
              </c:pt>
            </c:strLit>
          </c:cat>
          <c:val>
            <c:numLit>
              <c:formatCode>General</c:formatCode>
              <c:ptCount val="3"/>
              <c:pt idx="0">
                <c:v>183663.97</c:v>
              </c:pt>
              <c:pt idx="1">
                <c:v>332116.31</c:v>
              </c:pt>
              <c:pt idx="2">
                <c:v>4845.6499999999996</c:v>
              </c:pt>
            </c:numLit>
          </c:val>
          <c:extLst>
            <c:ext xmlns:c16="http://schemas.microsoft.com/office/drawing/2014/chart" uri="{C3380CC4-5D6E-409C-BE32-E72D297353CC}">
              <c16:uniqueId val="{00000002-8AB8-4495-BC95-E4F688C9A91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Elément - Montant</c:v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metal">
              <a:bevelT w="38100" h="57150" prst="angle"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2"/>
              <c:pt idx="0">
                <c:v>Autres cadres au sens de la convention collective (ou du statut pour les régimes spéciaux)</c:v>
              </c:pt>
              <c:pt idx="1">
                <c:v>Employé administratif d_entreprise, de commerce, agent de service</c:v>
              </c:pt>
            </c:strLit>
          </c:cat>
          <c:val>
            <c:numLit>
              <c:formatCode>General</c:formatCode>
              <c:ptCount val="2"/>
              <c:pt idx="0">
                <c:v>264588.67</c:v>
              </c:pt>
              <c:pt idx="1">
                <c:v>256037.26</c:v>
              </c:pt>
            </c:numLit>
          </c:val>
          <c:extLst>
            <c:ext xmlns:c16="http://schemas.microsoft.com/office/drawing/2014/chart" uri="{C3380CC4-5D6E-409C-BE32-E72D297353CC}">
              <c16:uniqueId val="{00000000-5F5B-40DE-8F3B-B80F67FAF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67122447"/>
        <c:axId val="868292047"/>
      </c:barChart>
      <c:catAx>
        <c:axId val="867122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i="0"/>
            </a:pPr>
            <a:endParaRPr lang="fr-FR"/>
          </a:p>
        </c:txPr>
        <c:crossAx val="868292047"/>
        <c:crosses val="autoZero"/>
        <c:auto val="1"/>
        <c:lblAlgn val="ctr"/>
        <c:lblOffset val="100"/>
        <c:noMultiLvlLbl val="0"/>
      </c:catAx>
      <c:valAx>
        <c:axId val="868292047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867122447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Elément - Montant</c:v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2"/>
              <c:pt idx="0">
                <c:v>00010</c:v>
              </c:pt>
              <c:pt idx="1">
                <c:v>00028</c:v>
              </c:pt>
            </c:strLit>
          </c:cat>
          <c:val>
            <c:numLit>
              <c:formatCode>General</c:formatCode>
              <c:ptCount val="2"/>
              <c:pt idx="0">
                <c:v>461354.77</c:v>
              </c:pt>
              <c:pt idx="1">
                <c:v>59271.16</c:v>
              </c:pt>
            </c:numLit>
          </c:val>
          <c:extLst>
            <c:ext xmlns:c16="http://schemas.microsoft.com/office/drawing/2014/chart" uri="{C3380CC4-5D6E-409C-BE32-E72D297353CC}">
              <c16:uniqueId val="{00000000-2B26-4BE7-8379-B34B80CD03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081237215"/>
        <c:axId val="1081228895"/>
      </c:barChart>
      <c:catAx>
        <c:axId val="108123721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81228895"/>
        <c:crosses val="autoZero"/>
        <c:auto val="1"/>
        <c:lblAlgn val="ctr"/>
        <c:lblOffset val="100"/>
        <c:noMultiLvlLbl val="0"/>
      </c:catAx>
      <c:valAx>
        <c:axId val="1081228895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081237215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Elément - Montant</c:v>
          </c:tx>
          <c:spPr>
            <a:solidFill>
              <a:srgbClr val="F59C00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0 - 20 ans</c:v>
              </c:pt>
              <c:pt idx="1">
                <c:v>20 - 25 ans</c:v>
              </c:pt>
              <c:pt idx="2">
                <c:v>31 - 35 ans</c:v>
              </c:pt>
              <c:pt idx="3">
                <c:v>36 - 40 ans</c:v>
              </c:pt>
              <c:pt idx="4">
                <c:v>41 - 45 ans</c:v>
              </c:pt>
              <c:pt idx="5">
                <c:v>46 - 50 ans</c:v>
              </c:pt>
              <c:pt idx="6">
                <c:v>51 - 55 ans</c:v>
              </c:pt>
              <c:pt idx="7">
                <c:v>56 - 60 ans</c:v>
              </c:pt>
              <c:pt idx="8">
                <c:v>61 - 65 ans</c:v>
              </c:pt>
              <c:pt idx="9">
                <c:v>65 ans et +</c:v>
              </c:pt>
            </c:strLit>
          </c:cat>
          <c:val>
            <c:numLit>
              <c:formatCode>General</c:formatCode>
              <c:ptCount val="10"/>
              <c:pt idx="0">
                <c:v>785.65</c:v>
              </c:pt>
              <c:pt idx="1">
                <c:v>19002.25</c:v>
              </c:pt>
              <c:pt idx="2">
                <c:v>9873.6299999999992</c:v>
              </c:pt>
              <c:pt idx="3">
                <c:v>64108.03</c:v>
              </c:pt>
              <c:pt idx="4">
                <c:v>75756.73</c:v>
              </c:pt>
              <c:pt idx="5">
                <c:v>85883.6</c:v>
              </c:pt>
              <c:pt idx="6">
                <c:v>75649.78</c:v>
              </c:pt>
              <c:pt idx="7">
                <c:v>32988.14</c:v>
              </c:pt>
              <c:pt idx="8">
                <c:v>44303.63</c:v>
              </c:pt>
              <c:pt idx="9">
                <c:v>112274.49</c:v>
              </c:pt>
            </c:numLit>
          </c:val>
          <c:extLst>
            <c:ext xmlns:c16="http://schemas.microsoft.com/office/drawing/2014/chart" uri="{C3380CC4-5D6E-409C-BE32-E72D297353CC}">
              <c16:uniqueId val="{00000000-7DCD-438A-A0C9-04EE83AA6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008608"/>
        <c:axId val="209996128"/>
      </c:barChart>
      <c:catAx>
        <c:axId val="21000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209996128"/>
        <c:crosses val="autoZero"/>
        <c:auto val="1"/>
        <c:lblAlgn val="ctr"/>
        <c:lblOffset val="100"/>
        <c:noMultiLvlLbl val="0"/>
      </c:catAx>
      <c:valAx>
        <c:axId val="209996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210008608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190499</xdr:rowOff>
    </xdr:from>
    <xdr:to>
      <xdr:col>5</xdr:col>
      <xdr:colOff>0</xdr:colOff>
      <xdr:row>33</xdr:row>
      <xdr:rowOff>180974</xdr:rowOff>
    </xdr:to>
    <xdr:graphicFrame macro="">
      <xdr:nvGraphicFramePr>
        <xdr:cNvPr id="2" name="Graphique_C15">
          <a:extLst>
            <a:ext uri="{FF2B5EF4-FFF2-40B4-BE49-F238E27FC236}">
              <a16:creationId xmlns:a16="http://schemas.microsoft.com/office/drawing/2014/main" id="{C0AE8F22-37FB-4908-8DD5-8B09AAE7AA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13</xdr:row>
      <xdr:rowOff>9524</xdr:rowOff>
    </xdr:from>
    <xdr:to>
      <xdr:col>9</xdr:col>
      <xdr:colOff>0</xdr:colOff>
      <xdr:row>33</xdr:row>
      <xdr:rowOff>190499</xdr:rowOff>
    </xdr:to>
    <xdr:graphicFrame macro="">
      <xdr:nvGraphicFramePr>
        <xdr:cNvPr id="3" name="Graphique_G15">
          <a:extLst>
            <a:ext uri="{FF2B5EF4-FFF2-40B4-BE49-F238E27FC236}">
              <a16:creationId xmlns:a16="http://schemas.microsoft.com/office/drawing/2014/main" id="{AE2A78F7-59E7-4C57-B663-AEDD43697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142875</xdr:colOff>
      <xdr:row>68</xdr:row>
      <xdr:rowOff>9525</xdr:rowOff>
    </xdr:from>
    <xdr:to>
      <xdr:col>4</xdr:col>
      <xdr:colOff>358875</xdr:colOff>
      <xdr:row>72</xdr:row>
      <xdr:rowOff>16655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AD22D36-8811-43DF-9E66-98A3E68B0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3819525" y="14420850"/>
          <a:ext cx="216000" cy="769130"/>
        </a:xfrm>
        <a:prstGeom prst="rect">
          <a:avLst/>
        </a:prstGeom>
      </xdr:spPr>
    </xdr:pic>
    <xdr:clientData/>
  </xdr:twoCellAnchor>
  <xdr:twoCellAnchor editAs="oneCell">
    <xdr:from>
      <xdr:col>4</xdr:col>
      <xdr:colOff>981075</xdr:colOff>
      <xdr:row>72</xdr:row>
      <xdr:rowOff>76200</xdr:rowOff>
    </xdr:from>
    <xdr:to>
      <xdr:col>4</xdr:col>
      <xdr:colOff>1197075</xdr:colOff>
      <xdr:row>76</xdr:row>
      <xdr:rowOff>7568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6C38C1E-7047-4B28-AA57-1CBCA64E8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schemeClr val="accent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4657725" y="15249525"/>
          <a:ext cx="216000" cy="693368"/>
        </a:xfrm>
        <a:prstGeom prst="rect">
          <a:avLst/>
        </a:prstGeom>
      </xdr:spPr>
    </xdr:pic>
    <xdr:clientData/>
  </xdr:twoCellAnchor>
  <xdr:twoCellAnchor editAs="oneCell">
    <xdr:from>
      <xdr:col>10</xdr:col>
      <xdr:colOff>171450</xdr:colOff>
      <xdr:row>68</xdr:row>
      <xdr:rowOff>0</xdr:rowOff>
    </xdr:from>
    <xdr:to>
      <xdr:col>10</xdr:col>
      <xdr:colOff>387450</xdr:colOff>
      <xdr:row>72</xdr:row>
      <xdr:rowOff>7130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A17FFC39-449A-44E8-AA62-FE77CFA0A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2468225" y="14411325"/>
          <a:ext cx="216000" cy="769130"/>
        </a:xfrm>
        <a:prstGeom prst="rect">
          <a:avLst/>
        </a:prstGeom>
      </xdr:spPr>
    </xdr:pic>
    <xdr:clientData/>
  </xdr:twoCellAnchor>
  <xdr:twoCellAnchor editAs="oneCell">
    <xdr:from>
      <xdr:col>10</xdr:col>
      <xdr:colOff>1009650</xdr:colOff>
      <xdr:row>72</xdr:row>
      <xdr:rowOff>66675</xdr:rowOff>
    </xdr:from>
    <xdr:to>
      <xdr:col>10</xdr:col>
      <xdr:colOff>1225650</xdr:colOff>
      <xdr:row>75</xdr:row>
      <xdr:rowOff>188543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5F330089-D95F-4AB6-A71F-8D0D0B204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schemeClr val="accent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3306425" y="15240000"/>
          <a:ext cx="216000" cy="693368"/>
        </a:xfrm>
        <a:prstGeom prst="rect">
          <a:avLst/>
        </a:prstGeom>
      </xdr:spPr>
    </xdr:pic>
    <xdr:clientData/>
  </xdr:twoCellAnchor>
  <xdr:twoCellAnchor>
    <xdr:from>
      <xdr:col>7</xdr:col>
      <xdr:colOff>1123951</xdr:colOff>
      <xdr:row>39</xdr:row>
      <xdr:rowOff>0</xdr:rowOff>
    </xdr:from>
    <xdr:to>
      <xdr:col>11</xdr:col>
      <xdr:colOff>0</xdr:colOff>
      <xdr:row>59</xdr:row>
      <xdr:rowOff>0</xdr:rowOff>
    </xdr:to>
    <xdr:graphicFrame macro="">
      <xdr:nvGraphicFramePr>
        <xdr:cNvPr id="8" name="Graphique_I44">
          <a:extLst>
            <a:ext uri="{FF2B5EF4-FFF2-40B4-BE49-F238E27FC236}">
              <a16:creationId xmlns:a16="http://schemas.microsoft.com/office/drawing/2014/main" id="{F96A0EB4-6572-42F9-ABB2-F60555C886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39</xdr:row>
      <xdr:rowOff>0</xdr:rowOff>
    </xdr:from>
    <xdr:to>
      <xdr:col>6</xdr:col>
      <xdr:colOff>1409699</xdr:colOff>
      <xdr:row>59</xdr:row>
      <xdr:rowOff>0</xdr:rowOff>
    </xdr:to>
    <xdr:graphicFrame macro="">
      <xdr:nvGraphicFramePr>
        <xdr:cNvPr id="9" name="Graphique_F47">
          <a:extLst>
            <a:ext uri="{FF2B5EF4-FFF2-40B4-BE49-F238E27FC236}">
              <a16:creationId xmlns:a16="http://schemas.microsoft.com/office/drawing/2014/main" id="{7CA3B686-E70D-4ED7-BD6D-E03B897BF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D710F-21C9-4D88-97AC-0E1A91A6B10B}">
  <dimension ref="B1:T184"/>
  <sheetViews>
    <sheetView showGridLines="0" tabSelected="1" zoomScaleNormal="100" workbookViewId="0">
      <pane ySplit="1" topLeftCell="A2" activePane="bottomLeft" state="frozen"/>
      <selection pane="bottomLeft" activeCell="D6" sqref="D6"/>
    </sheetView>
  </sheetViews>
  <sheetFormatPr baseColWidth="10" defaultRowHeight="15" x14ac:dyDescent="0.25"/>
  <cols>
    <col min="1" max="1" width="8.140625" customWidth="1"/>
    <col min="3" max="3" width="21.42578125" customWidth="1"/>
    <col min="4" max="4" width="15.85546875" bestFit="1" customWidth="1"/>
    <col min="5" max="5" width="21.140625" customWidth="1"/>
    <col min="6" max="6" width="23.140625" customWidth="1"/>
    <col min="7" max="7" width="21.140625" customWidth="1"/>
    <col min="8" max="8" width="17.28515625" customWidth="1"/>
    <col min="9" max="9" width="23.42578125" customWidth="1"/>
    <col min="10" max="10" width="23.140625" customWidth="1"/>
    <col min="11" max="11" width="21.140625" customWidth="1"/>
    <col min="12" max="12" width="23.140625" customWidth="1"/>
    <col min="13" max="13" width="17.28515625" customWidth="1"/>
    <col min="15" max="15" width="8.28515625" customWidth="1"/>
  </cols>
  <sheetData>
    <row r="1" spans="2:20" ht="58.5" customHeight="1" x14ac:dyDescent="0.25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20" ht="12" customHeigh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20" ht="12" customHeight="1" x14ac:dyDescent="0.25">
      <c r="B3" s="4"/>
      <c r="N3" s="5"/>
    </row>
    <row r="4" spans="2:20" ht="12" customHeight="1" x14ac:dyDescent="0.25">
      <c r="B4" s="4"/>
      <c r="N4" s="5"/>
    </row>
    <row r="5" spans="2:20" ht="44.25" customHeight="1" x14ac:dyDescent="0.25">
      <c r="B5" s="4"/>
      <c r="D5" s="6" t="s">
        <v>1</v>
      </c>
      <c r="F5" s="6" t="s">
        <v>2</v>
      </c>
      <c r="L5" s="6" t="s">
        <v>3</v>
      </c>
      <c r="N5" s="5"/>
      <c r="Q5" s="7" t="s">
        <v>4</v>
      </c>
      <c r="R5" s="8">
        <f>EOMONTH(S5,0)</f>
        <v>43861</v>
      </c>
      <c r="S5" s="7" t="str">
        <f>"01/"&amp;"01/"&amp;TEXT(R6,"aaaa")</f>
        <v>01/01/2020</v>
      </c>
      <c r="T5" s="7" t="str">
        <f>MID(S5,7,4)&amp;MID(S5,4,2)&amp;".."&amp;MID(S6,7,4)&amp;MID(S6,4,2)</f>
        <v>202001..202012</v>
      </c>
    </row>
    <row r="6" spans="2:20" ht="27" customHeight="1" x14ac:dyDescent="0.25">
      <c r="B6" s="4"/>
      <c r="D6" s="20" t="s">
        <v>13</v>
      </c>
      <c r="F6" s="20" t="s">
        <v>12</v>
      </c>
      <c r="L6" s="9">
        <v>44196</v>
      </c>
      <c r="N6" s="5"/>
      <c r="Q6" s="7" t="s">
        <v>5</v>
      </c>
      <c r="R6" s="8">
        <f>L6</f>
        <v>44196</v>
      </c>
      <c r="S6" s="7" t="str">
        <f>"01/"&amp;TEXT(R6,"mm")&amp;"/"&amp;TEXT(R6,"aaaa")</f>
        <v>01/12/2020</v>
      </c>
      <c r="T6" s="7"/>
    </row>
    <row r="7" spans="2:20" ht="12" customHeight="1" x14ac:dyDescent="0.25">
      <c r="B7" s="4"/>
      <c r="K7" s="10"/>
      <c r="N7" s="5"/>
    </row>
    <row r="8" spans="2:20" ht="12" customHeight="1" x14ac:dyDescent="0.25">
      <c r="B8" s="4"/>
      <c r="K8" s="10"/>
      <c r="N8" s="5"/>
    </row>
    <row r="9" spans="2:20" ht="12" customHeight="1" x14ac:dyDescent="0.25">
      <c r="B9" s="4"/>
      <c r="K9" s="10"/>
      <c r="N9" s="5"/>
    </row>
    <row r="10" spans="2:20" ht="34.5" customHeight="1" x14ac:dyDescent="0.25">
      <c r="B10" s="21" t="s">
        <v>35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2:20" x14ac:dyDescent="0.25">
      <c r="B11" s="4"/>
      <c r="N11" s="5"/>
    </row>
    <row r="12" spans="2:20" x14ac:dyDescent="0.25">
      <c r="B12" s="4"/>
      <c r="N12" s="5"/>
    </row>
    <row r="13" spans="2:20" x14ac:dyDescent="0.25">
      <c r="B13" s="4"/>
      <c r="N13" s="5"/>
    </row>
    <row r="14" spans="2:20" x14ac:dyDescent="0.25">
      <c r="B14" s="4"/>
      <c r="N14" s="5"/>
    </row>
    <row r="15" spans="2:20" x14ac:dyDescent="0.25">
      <c r="B15" s="4"/>
      <c r="C15" t="str">
        <f>_xll.Assistant.XL.RIK_AG("INF54_0_0_0_0_0_0_D=0x0;INF02@E=0,S=1|8,G=0,T=0_0,P=-1@E=1,S=7@@@R=A,S=1,V={0}:R=B,S=2,V={1}:R=C,S=4,V=Rémunération:R=D,S=13,V={2}:R=E,S=6,V=Rémunération brute non plafonnée:",$D$6,$F$6,$T$5)</f>
        <v/>
      </c>
      <c r="G15" t="str">
        <f>_xll.Assistant.XL.RIK_AG("INF54_0_0_0_0_0_0_D=0x0;INF02@E=0,S=1|19,G=0,T=0_0,P=-1@E=1,S=7@@@R=A,S=1,V={0}:R=B,S=2,V={1}:R=C,S=4,V=Rémunération:R=D,S=13,V={2}:R=E,S=6,V=Rémunération brute non plafonnée:",$D$6,$F$6,$T$5)</f>
        <v/>
      </c>
      <c r="N15" s="5"/>
    </row>
    <row r="16" spans="2:20" x14ac:dyDescent="0.25">
      <c r="B16" s="4"/>
      <c r="N16" s="5"/>
    </row>
    <row r="17" spans="2:14" x14ac:dyDescent="0.25">
      <c r="B17" s="4"/>
      <c r="N17" s="5"/>
    </row>
    <row r="18" spans="2:14" x14ac:dyDescent="0.25">
      <c r="B18" s="4"/>
      <c r="N18" s="5"/>
    </row>
    <row r="19" spans="2:14" x14ac:dyDescent="0.25">
      <c r="B19" s="4"/>
      <c r="N19" s="5"/>
    </row>
    <row r="20" spans="2:14" x14ac:dyDescent="0.25">
      <c r="B20" s="4"/>
      <c r="N20" s="5"/>
    </row>
    <row r="21" spans="2:14" x14ac:dyDescent="0.25">
      <c r="B21" s="4"/>
      <c r="N21" s="5"/>
    </row>
    <row r="22" spans="2:14" x14ac:dyDescent="0.25">
      <c r="B22" s="4"/>
      <c r="N22" s="5"/>
    </row>
    <row r="23" spans="2:14" x14ac:dyDescent="0.25">
      <c r="B23" s="4"/>
      <c r="N23" s="5"/>
    </row>
    <row r="24" spans="2:14" x14ac:dyDescent="0.25">
      <c r="B24" s="4"/>
      <c r="N24" s="5"/>
    </row>
    <row r="25" spans="2:14" x14ac:dyDescent="0.25">
      <c r="B25" s="4"/>
      <c r="N25" s="5"/>
    </row>
    <row r="26" spans="2:14" x14ac:dyDescent="0.25">
      <c r="B26" s="4"/>
      <c r="N26" s="5"/>
    </row>
    <row r="27" spans="2:14" x14ac:dyDescent="0.25">
      <c r="B27" s="4"/>
      <c r="N27" s="5"/>
    </row>
    <row r="28" spans="2:14" x14ac:dyDescent="0.25">
      <c r="B28" s="4"/>
      <c r="N28" s="5"/>
    </row>
    <row r="29" spans="2:14" x14ac:dyDescent="0.25">
      <c r="B29" s="4"/>
      <c r="N29" s="5"/>
    </row>
    <row r="30" spans="2:14" x14ac:dyDescent="0.25">
      <c r="B30" s="4"/>
      <c r="N30" s="5"/>
    </row>
    <row r="31" spans="2:14" x14ac:dyDescent="0.25">
      <c r="B31" s="4"/>
      <c r="N31" s="5"/>
    </row>
    <row r="32" spans="2:14" x14ac:dyDescent="0.25">
      <c r="B32" s="4"/>
      <c r="N32" s="5"/>
    </row>
    <row r="33" spans="2:14" x14ac:dyDescent="0.25">
      <c r="B33" s="4"/>
      <c r="N33" s="5"/>
    </row>
    <row r="34" spans="2:14" x14ac:dyDescent="0.25">
      <c r="B34" s="4"/>
      <c r="N34" s="5"/>
    </row>
    <row r="35" spans="2:14" ht="27" customHeight="1" x14ac:dyDescent="0.25">
      <c r="B35" s="4"/>
      <c r="C35" s="26" t="s">
        <v>6</v>
      </c>
      <c r="D35" s="26"/>
      <c r="E35" s="26"/>
      <c r="G35" s="26" t="s">
        <v>7</v>
      </c>
      <c r="H35" s="26"/>
      <c r="I35" s="26"/>
      <c r="N35" s="5"/>
    </row>
    <row r="36" spans="2:14" x14ac:dyDescent="0.25">
      <c r="B36" s="4"/>
      <c r="N36" s="5"/>
    </row>
    <row r="37" spans="2:14" x14ac:dyDescent="0.25">
      <c r="B37" s="4"/>
      <c r="N37" s="5"/>
    </row>
    <row r="38" spans="2:14" x14ac:dyDescent="0.25">
      <c r="B38" s="4"/>
      <c r="N38" s="5"/>
    </row>
    <row r="39" spans="2:14" x14ac:dyDescent="0.25">
      <c r="B39" s="4"/>
      <c r="N39" s="5"/>
    </row>
    <row r="40" spans="2:14" x14ac:dyDescent="0.25">
      <c r="B40" s="4"/>
      <c r="N40" s="5"/>
    </row>
    <row r="41" spans="2:14" x14ac:dyDescent="0.25">
      <c r="B41" s="4"/>
      <c r="N41" s="5"/>
    </row>
    <row r="42" spans="2:14" x14ac:dyDescent="0.25">
      <c r="B42" s="4"/>
      <c r="N42" s="5"/>
    </row>
    <row r="43" spans="2:14" x14ac:dyDescent="0.25">
      <c r="B43" s="4"/>
      <c r="N43" s="5"/>
    </row>
    <row r="44" spans="2:14" x14ac:dyDescent="0.25">
      <c r="B44" s="4"/>
      <c r="I44" t="str">
        <f>_xll.Assistant.XL.RIK_AG("INF54_0_0_0_0_0_0_D=0x0;INF02@E=0,S=2,G=0,T=0_0,P=-1@E=1,S=7@@@R=A,S=1,V={0}:R=B,S=2,V={1}:R=C,S=4,V=Rémunération:R=D,S=13,V={2}:R=E,S=6,V=Rémunération brute non plafonnée:",$D$6,$F$6,$T$5)</f>
        <v/>
      </c>
      <c r="N44" s="5"/>
    </row>
    <row r="45" spans="2:14" x14ac:dyDescent="0.25">
      <c r="B45" s="4"/>
      <c r="N45" s="5"/>
    </row>
    <row r="46" spans="2:14" x14ac:dyDescent="0.25">
      <c r="B46" s="4"/>
      <c r="N46" s="5"/>
    </row>
    <row r="47" spans="2:14" x14ac:dyDescent="0.25">
      <c r="B47" s="4"/>
      <c r="F47" t="str">
        <f>_xll.Assistant.XL.RIK_AG("INF54_0_0_0_0_0_0_D=0x0;INF02@E=0,S=1|39,G=0,T=0_0,P=-1@E=1,S=7@@@R=A,S=1,V={0}:R=B,S=2,V={1}:R=C,S=4,V=Rémunération:R=A,S=6,V=Rémunération brute non plafonnée:R=B,S=13,V={2}:",$D$6,$F$6,$T$5)</f>
        <v/>
      </c>
      <c r="N47" s="5"/>
    </row>
    <row r="48" spans="2:14" x14ac:dyDescent="0.25">
      <c r="B48" s="4"/>
      <c r="N48" s="5"/>
    </row>
    <row r="49" spans="2:14" x14ac:dyDescent="0.25">
      <c r="B49" s="4"/>
      <c r="N49" s="5"/>
    </row>
    <row r="50" spans="2:14" x14ac:dyDescent="0.25">
      <c r="B50" s="4"/>
      <c r="N50" s="5"/>
    </row>
    <row r="51" spans="2:14" x14ac:dyDescent="0.25">
      <c r="B51" s="4"/>
      <c r="N51" s="5"/>
    </row>
    <row r="52" spans="2:14" x14ac:dyDescent="0.25">
      <c r="B52" s="4"/>
      <c r="N52" s="5"/>
    </row>
    <row r="53" spans="2:14" x14ac:dyDescent="0.25">
      <c r="B53" s="4"/>
      <c r="N53" s="5"/>
    </row>
    <row r="54" spans="2:14" x14ac:dyDescent="0.25">
      <c r="B54" s="4"/>
      <c r="N54" s="5"/>
    </row>
    <row r="55" spans="2:14" x14ac:dyDescent="0.25">
      <c r="B55" s="4"/>
      <c r="N55" s="5"/>
    </row>
    <row r="56" spans="2:14" x14ac:dyDescent="0.25">
      <c r="B56" s="4"/>
      <c r="N56" s="5"/>
    </row>
    <row r="57" spans="2:14" x14ac:dyDescent="0.25">
      <c r="B57" s="4"/>
      <c r="N57" s="5"/>
    </row>
    <row r="58" spans="2:14" x14ac:dyDescent="0.25">
      <c r="B58" s="4"/>
      <c r="N58" s="5"/>
    </row>
    <row r="59" spans="2:14" x14ac:dyDescent="0.25">
      <c r="B59" s="4"/>
      <c r="N59" s="5"/>
    </row>
    <row r="60" spans="2:14" ht="27" customHeight="1" x14ac:dyDescent="0.25">
      <c r="B60" s="4"/>
      <c r="E60" s="26" t="s">
        <v>8</v>
      </c>
      <c r="F60" s="26"/>
      <c r="G60" s="26"/>
      <c r="I60" s="26" t="s">
        <v>9</v>
      </c>
      <c r="J60" s="26"/>
      <c r="K60" s="26"/>
      <c r="N60" s="5"/>
    </row>
    <row r="61" spans="2:14" x14ac:dyDescent="0.25">
      <c r="B61" s="4"/>
      <c r="N61" s="5"/>
    </row>
    <row r="62" spans="2:14" x14ac:dyDescent="0.25">
      <c r="B62" s="4"/>
      <c r="N62" s="5"/>
    </row>
    <row r="63" spans="2:14" ht="34.5" customHeight="1" x14ac:dyDescent="0.25">
      <c r="B63" s="21" t="s">
        <v>34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3"/>
    </row>
    <row r="64" spans="2:14" x14ac:dyDescent="0.25">
      <c r="B64" s="4"/>
      <c r="N64" s="5"/>
    </row>
    <row r="65" spans="2:14" x14ac:dyDescent="0.25">
      <c r="B65" s="4"/>
      <c r="N65" s="5"/>
    </row>
    <row r="66" spans="2:14" x14ac:dyDescent="0.25">
      <c r="B66" s="4"/>
      <c r="C66" s="11"/>
      <c r="D66" s="11"/>
      <c r="E66" s="11"/>
      <c r="F66" s="11"/>
      <c r="G66" s="11"/>
      <c r="I66" s="11"/>
      <c r="J66" s="11"/>
      <c r="K66" s="11"/>
      <c r="L66" s="11"/>
      <c r="M66" s="11"/>
      <c r="N66" s="5"/>
    </row>
    <row r="67" spans="2:14" x14ac:dyDescent="0.25">
      <c r="B67" s="4"/>
      <c r="C67" s="12" t="str">
        <f>_xll.Assistant.XL.RIK_AL("INF54__2_0_0,F=B='1',U='0',I='0',FN='Calibri',FS='10',FC='#FFFFFF',BC='#A5A5A5',AH='1',AV='1',Br=[$top-$bottom],BrS='1',BrC='#778899'_0,C=Total,F=B='1',U='0',I='0',FN='Calibri',FS='10',FC='#000000',BC='#FFFFFF',AH='1',AV"&amp;"='1',Br=[$top-$bottom],BrS='1',BrC='#778899'_10,F,N_0_0_1_D=10x2;INF02@L=Nom Prénom,E=0,G=0,T=0,P=0,F=CONCATENER([1|6];{g} {g};[1|5]),Y=1,O=NF='Standard'_B='0'_U='0'_I='0'_FN='Calibri'_FS='10'_FC='#000000'_BC='#FFFFFF'_A"&amp;"H='1'_AV='1'_Br=[]_BrS='0'_BrC='#FFFFFF'_WpT='0':E=1,S=7,G=0,T=1,P=1,O=NF='Nombre'_B='0'_U='0'_I='0'_FN='Calibri'_FS='10'_FC='#000000'_BC='#FFFFFF'_AH='3'_AV='1'_Br=[]_BrS='0'_BrC='#FFFFFF'_WpT='0':@R=A,S=1,V={0}:R=B,S=2"&amp;",V={1}:R=C,S=4,V=Rémunération:R=D,S=13,V={2}:R=E,S=6,V=Rémunération brute non plafonnée:R=F,S=1|8,V=FEMME:",$D$6,$F$6,$T$5)</f>
        <v/>
      </c>
      <c r="D67" s="13"/>
      <c r="F67" s="12" t="str">
        <f>_xll.Assistant.XL.RIK_AL("INF54__2_0_0,F=B='1',U='0',I='0',FN='Calibri',FS='10',FC='#FFFFFF',BC='#A5A5A5',AH='1',AV='1',Br=[$top-$bottom],BrS='1',BrC='#778899'_0,C=Total,F=B='1',U='0',I='0',FN='Calibri',FS='10',FC='#000000',BC='#FFFFFF',AH='1',AV"&amp;"='1',Br=[$top-$bottom],BrS='1',BrC='#778899'_10,F,N_0_0_1_D=10x2;INF02@L=Nom Prénom,E=0,G=0,T=0,P=0,F=CONCATENER([1|6];{g} {g};[1|5]),Y=1,O=NF='Standard'_B='0'_U='0'_I='0'_FN='Calibri'_FS='10'_FC='#000000'_BC='#FFFFFF'_A"&amp;"H='1'_AV='1'_Br=[]_BrS='0'_BrC='#FFFFFF'_WpT='0':E=1,S=7,G=0,T=1,P=1,O=NF='Nombre'_B='0'_U='0'_I='0'_FN='Calibri'_FS='10'_FC='#000000'_BC='#FFFFFF'_AH='3'_AV='1'_Br=[]_BrS='0'_BrC='#FFFFFF'_WpT='0':@R=A,S=1,V={0}:R=B,S=2"&amp;",V={1}:R=C,S=4,V=Rémunération:R=D,S=13,V={2}:R=E,S=6,V=Rémunération brute non plafonnée:R=F,S=1|8,V=HOMME:",$D$6,$F$6,$T$5)</f>
        <v/>
      </c>
      <c r="G67" s="13"/>
      <c r="I67" s="12" t="str">
        <f>_xll.Assistant.XL.RIK_AL("INF54__2_0_0,F=B='1',U='0',I='0',FN='Calibri',FS='10',FC='#FFFFFF',BC='#A5A5A5',AH='1',AV='1',Br=[$top-$bottom],BrS='1',BrC='#778899'_0,C=Total,F=B='1',U='0',I='0',FN='Calibri',FS='10',FC='#000000',BC='#FFFFFF',AH='1',AV"&amp;"='1',Br=[$top-$bottom],BrS='1',BrC='#778899'_10,F,N_0_0_1_D=10x2;INF02@L=Nom Prénom,E=0,G=0,T=0,P=0,F=CONCATENER([1|6];{g} {g};[1|5]),Y=1,O=NF='Standard'_B='0'_U='0'_I='0'_FN='Calibri'_FS='10'_FC='#000000'_BC='#FFFFFF'_A"&amp;"H='1'_AV='1'_Br=[]_BrS='0'_BrC='#FFFFFF'_WpT='0':E=1,S=7,G=0,T=0,P=1,C=&lt;&gt;0,O=NF='Nombre'_B='0'_U='0'_I='0'_FN='Calibri'_FS='10'_FC='#000000'_BC='#FFFFFF'_AH='3'_AV='1'_Br=[]_BrS='0'_BrC='#FFFFFF'_WpT='0':@R=A,S=1,V={0}:R"&amp;"=B,S=2,V={1}:R=C,S=4,V=Rémunération:R=D,S=13,V={2}:R=E,S=6,V=Rémunération brute non plafonnée:R=F,S=1|8,V=FEMME:",$D$6,$F$6,$T$5)</f>
        <v/>
      </c>
      <c r="J67" s="13"/>
      <c r="L67" s="12" t="str">
        <f>_xll.Assistant.XL.RIK_AL("INF54__2_0_0,F=B='1',U='0',I='0',FN='Calibri',FS='10',FC='#FFFFFF',BC='#A5A5A5',AH='1',AV='1',Br=[$top-$bottom],BrS='1',BrC='#778899'_0,C=Total,F=B='1',U='0',I='0',FN='Calibri',FS='10',FC='#000000',BC='#FFFFFF',AH='1',AV"&amp;"='1',Br=[$top-$bottom],BrS='1',BrC='#778899'_10,F,N_0_0_1_D=10x2;INF02@L=Nom Prénom,E=0,G=0,T=0,P=0,F=CONCATENER([1|6];{g} {g};[1|5]),Y=1,O=NF='Standard'_B='0'_U='0'_I='0'_FN='Calibri'_FS='10'_FC='#000000'_BC='#FFFFFF'_A"&amp;"H='1'_AV='1'_Br=[]_BrS='0'_BrC='#FFFFFF'_WpT='0':E=1,S=7,G=0,T=0,P=1,C=&lt;&gt;0,O=NF='Nombre'_B='0'_U='0'_I='0'_FN='Calibri'_FS='10'_FC='#000000'_BC='#FFFFFF'_AH='3'_AV='1'_Br=[]_BrS='0'_BrC='#FFFFFF'_WpT='0':@R=A,S=1,V={0}:R"&amp;"=B,S=2,V={1}:R=C,S=4,V=Rémunération:R=D,S=13,V={2}:R=E,S=6,V=Rémunération brute non plafonnée:R=F,S=1|8,V=HOMME:",$D$6,$F$6,$T$5)</f>
        <v/>
      </c>
      <c r="M67" s="13"/>
      <c r="N67" s="5"/>
    </row>
    <row r="68" spans="2:14" x14ac:dyDescent="0.25">
      <c r="B68" s="4"/>
      <c r="C68" s="19" t="s">
        <v>36</v>
      </c>
      <c r="D68" s="14">
        <v>22181.439999999999</v>
      </c>
      <c r="F68" s="19" t="s">
        <v>41</v>
      </c>
      <c r="G68" s="14">
        <v>44303.630000000005</v>
      </c>
      <c r="I68" s="19" t="s">
        <v>14</v>
      </c>
      <c r="J68" s="14">
        <v>4406.37</v>
      </c>
      <c r="L68" s="19" t="s">
        <v>24</v>
      </c>
      <c r="M68" s="14">
        <v>3940</v>
      </c>
      <c r="N68" s="5"/>
    </row>
    <row r="69" spans="2:14" x14ac:dyDescent="0.25">
      <c r="B69" s="4"/>
      <c r="C69" s="19" t="s">
        <v>37</v>
      </c>
      <c r="D69" s="14">
        <v>21533.5</v>
      </c>
      <c r="F69" s="19" t="s">
        <v>42</v>
      </c>
      <c r="G69" s="14">
        <v>21963.08</v>
      </c>
      <c r="I69" s="19" t="s">
        <v>15</v>
      </c>
      <c r="J69" s="14">
        <v>7037.2199999999993</v>
      </c>
      <c r="L69" s="19" t="s">
        <v>25</v>
      </c>
      <c r="M69" s="14">
        <v>8131.88</v>
      </c>
      <c r="N69" s="5"/>
    </row>
    <row r="70" spans="2:14" x14ac:dyDescent="0.25">
      <c r="B70" s="4"/>
      <c r="C70" s="19" t="s">
        <v>38</v>
      </c>
      <c r="D70" s="14">
        <v>16322.380000000001</v>
      </c>
      <c r="F70" s="19" t="s">
        <v>43</v>
      </c>
      <c r="G70" s="14">
        <v>20475.11</v>
      </c>
      <c r="I70" s="19" t="s">
        <v>16</v>
      </c>
      <c r="J70" s="14">
        <v>8063.3799999999992</v>
      </c>
      <c r="L70" s="19" t="s">
        <v>26</v>
      </c>
      <c r="M70" s="14">
        <v>9873.630000000001</v>
      </c>
      <c r="N70" s="5"/>
    </row>
    <row r="71" spans="2:14" x14ac:dyDescent="0.25">
      <c r="B71" s="4"/>
      <c r="C71" s="19" t="s">
        <v>39</v>
      </c>
      <c r="D71" s="14">
        <v>13649.329999999998</v>
      </c>
      <c r="F71" s="19" t="s">
        <v>44</v>
      </c>
      <c r="G71" s="14">
        <v>16998.650000000001</v>
      </c>
      <c r="I71" s="19" t="s">
        <v>17</v>
      </c>
      <c r="J71" s="14">
        <v>11012.779999999999</v>
      </c>
      <c r="L71" s="19" t="s">
        <v>27</v>
      </c>
      <c r="M71" s="14">
        <v>10622.9</v>
      </c>
      <c r="N71" s="5"/>
    </row>
    <row r="72" spans="2:14" x14ac:dyDescent="0.25">
      <c r="B72" s="4"/>
      <c r="C72" s="19" t="s">
        <v>40</v>
      </c>
      <c r="D72" s="14">
        <v>12844.61</v>
      </c>
      <c r="F72" s="19" t="s">
        <v>45</v>
      </c>
      <c r="G72" s="14">
        <v>15544.69</v>
      </c>
      <c r="I72" s="19" t="s">
        <v>18</v>
      </c>
      <c r="J72" s="14">
        <v>11021.36</v>
      </c>
      <c r="L72" s="19" t="s">
        <v>28</v>
      </c>
      <c r="M72" s="14">
        <v>10636.76</v>
      </c>
      <c r="N72" s="5"/>
    </row>
    <row r="73" spans="2:14" x14ac:dyDescent="0.25">
      <c r="B73" s="4"/>
      <c r="C73" s="19" t="s">
        <v>23</v>
      </c>
      <c r="D73" s="14">
        <v>11347.7</v>
      </c>
      <c r="F73" s="19" t="s">
        <v>46</v>
      </c>
      <c r="G73" s="14">
        <v>14942.25</v>
      </c>
      <c r="I73" s="19" t="s">
        <v>19</v>
      </c>
      <c r="J73" s="14">
        <v>11024.480000000001</v>
      </c>
      <c r="L73" s="19" t="s">
        <v>29</v>
      </c>
      <c r="M73" s="14">
        <v>10881.45</v>
      </c>
      <c r="N73" s="5"/>
    </row>
    <row r="74" spans="2:14" x14ac:dyDescent="0.25">
      <c r="B74" s="4"/>
      <c r="C74" s="19" t="s">
        <v>22</v>
      </c>
      <c r="D74" s="14">
        <v>11125.96</v>
      </c>
      <c r="F74" s="19" t="s">
        <v>47</v>
      </c>
      <c r="G74" s="14">
        <v>14328.470000000001</v>
      </c>
      <c r="I74" s="19" t="s">
        <v>20</v>
      </c>
      <c r="J74" s="14">
        <v>11027.11</v>
      </c>
      <c r="L74" s="19" t="s">
        <v>30</v>
      </c>
      <c r="M74" s="14">
        <v>11022.82</v>
      </c>
      <c r="N74" s="5"/>
    </row>
    <row r="75" spans="2:14" x14ac:dyDescent="0.25">
      <c r="B75" s="4"/>
      <c r="C75" s="19" t="s">
        <v>21</v>
      </c>
      <c r="D75" s="14">
        <v>11066.349999999999</v>
      </c>
      <c r="F75" s="19" t="s">
        <v>48</v>
      </c>
      <c r="G75" s="14">
        <v>14216.259999999998</v>
      </c>
      <c r="I75" s="19" t="s">
        <v>21</v>
      </c>
      <c r="J75" s="14">
        <v>11066.349999999999</v>
      </c>
      <c r="L75" s="19" t="s">
        <v>31</v>
      </c>
      <c r="M75" s="14">
        <v>11683.21</v>
      </c>
      <c r="N75" s="5"/>
    </row>
    <row r="76" spans="2:14" x14ac:dyDescent="0.25">
      <c r="B76" s="4"/>
      <c r="C76" s="19" t="s">
        <v>20</v>
      </c>
      <c r="D76" s="14">
        <v>11027.11</v>
      </c>
      <c r="F76" s="19" t="s">
        <v>49</v>
      </c>
      <c r="G76" s="14">
        <v>14216.259999999998</v>
      </c>
      <c r="I76" s="19" t="s">
        <v>22</v>
      </c>
      <c r="J76" s="14">
        <v>11125.96</v>
      </c>
      <c r="L76" s="19" t="s">
        <v>32</v>
      </c>
      <c r="M76" s="14">
        <v>11810.060000000001</v>
      </c>
      <c r="N76" s="5"/>
    </row>
    <row r="77" spans="2:14" x14ac:dyDescent="0.25">
      <c r="B77" s="4"/>
      <c r="C77" s="19" t="s">
        <v>19</v>
      </c>
      <c r="D77" s="14">
        <v>11024.480000000001</v>
      </c>
      <c r="F77" s="19" t="s">
        <v>50</v>
      </c>
      <c r="G77" s="14">
        <v>14203.59</v>
      </c>
      <c r="I77" s="19" t="s">
        <v>23</v>
      </c>
      <c r="J77" s="14">
        <v>11347.7</v>
      </c>
      <c r="L77" s="19" t="s">
        <v>33</v>
      </c>
      <c r="M77" s="14">
        <v>12300</v>
      </c>
      <c r="N77" s="5"/>
    </row>
    <row r="78" spans="2:14" ht="30" customHeight="1" x14ac:dyDescent="0.25">
      <c r="B78" s="4"/>
      <c r="C78" s="24" t="s">
        <v>10</v>
      </c>
      <c r="D78" s="24"/>
      <c r="E78" s="24"/>
      <c r="F78" s="24"/>
      <c r="G78" s="24"/>
      <c r="I78" s="24" t="s">
        <v>11</v>
      </c>
      <c r="J78" s="24"/>
      <c r="K78" s="24"/>
      <c r="L78" s="24"/>
      <c r="M78" s="24"/>
      <c r="N78" s="5"/>
    </row>
    <row r="79" spans="2:14" x14ac:dyDescent="0.25">
      <c r="B79" s="4"/>
      <c r="N79" s="5"/>
    </row>
    <row r="80" spans="2:14" x14ac:dyDescent="0.25">
      <c r="B80" s="4"/>
      <c r="N80" s="5"/>
    </row>
    <row r="81" spans="2:14" x14ac:dyDescent="0.25">
      <c r="B81" s="4"/>
      <c r="N81" s="5"/>
    </row>
    <row r="82" spans="2:14" x14ac:dyDescent="0.25">
      <c r="B82" s="4"/>
      <c r="D82" s="15"/>
      <c r="N82" s="5"/>
    </row>
    <row r="83" spans="2:14" x14ac:dyDescent="0.25">
      <c r="B83" s="4"/>
      <c r="N83" s="5"/>
    </row>
    <row r="84" spans="2:14" x14ac:dyDescent="0.25">
      <c r="B84" s="4"/>
      <c r="N84" s="5"/>
    </row>
    <row r="85" spans="2:14" x14ac:dyDescent="0.25">
      <c r="B85" s="4"/>
      <c r="N85" s="5"/>
    </row>
    <row r="86" spans="2:14" x14ac:dyDescent="0.25">
      <c r="B86" s="4"/>
      <c r="N86" s="5"/>
    </row>
    <row r="87" spans="2:14" x14ac:dyDescent="0.25">
      <c r="B87" s="4"/>
      <c r="N87" s="5"/>
    </row>
    <row r="88" spans="2:14" x14ac:dyDescent="0.25">
      <c r="B88" s="4"/>
      <c r="N88" s="5"/>
    </row>
    <row r="89" spans="2:14" x14ac:dyDescent="0.25">
      <c r="B89" s="4"/>
      <c r="N89" s="5"/>
    </row>
    <row r="90" spans="2:14" x14ac:dyDescent="0.25">
      <c r="B90" s="4"/>
      <c r="N90" s="5"/>
    </row>
    <row r="91" spans="2:14" x14ac:dyDescent="0.25">
      <c r="B91" s="4"/>
      <c r="N91" s="5"/>
    </row>
    <row r="92" spans="2:14" x14ac:dyDescent="0.25">
      <c r="B92" s="4"/>
      <c r="N92" s="5"/>
    </row>
    <row r="93" spans="2:14" x14ac:dyDescent="0.25">
      <c r="B93" s="4"/>
      <c r="N93" s="5"/>
    </row>
    <row r="94" spans="2:14" x14ac:dyDescent="0.25">
      <c r="B94" s="4"/>
      <c r="N94" s="5"/>
    </row>
    <row r="95" spans="2:14" x14ac:dyDescent="0.25">
      <c r="B95" s="4"/>
      <c r="N95" s="5"/>
    </row>
    <row r="96" spans="2:14" x14ac:dyDescent="0.25">
      <c r="B96" s="4"/>
      <c r="N96" s="5"/>
    </row>
    <row r="97" spans="2:14" x14ac:dyDescent="0.25">
      <c r="B97" s="4"/>
      <c r="N97" s="5"/>
    </row>
    <row r="98" spans="2:14" x14ac:dyDescent="0.25">
      <c r="B98" s="4"/>
      <c r="N98" s="5"/>
    </row>
    <row r="99" spans="2:14" x14ac:dyDescent="0.25">
      <c r="B99" s="4"/>
      <c r="N99" s="5"/>
    </row>
    <row r="100" spans="2:14" x14ac:dyDescent="0.25">
      <c r="B100" s="4"/>
      <c r="N100" s="5"/>
    </row>
    <row r="101" spans="2:14" x14ac:dyDescent="0.25">
      <c r="B101" s="4"/>
      <c r="N101" s="5"/>
    </row>
    <row r="102" spans="2:14" x14ac:dyDescent="0.25">
      <c r="B102" s="4"/>
      <c r="N102" s="5"/>
    </row>
    <row r="103" spans="2:14" x14ac:dyDescent="0.25">
      <c r="B103" s="4"/>
      <c r="N103" s="5"/>
    </row>
    <row r="104" spans="2:14" x14ac:dyDescent="0.25">
      <c r="B104" s="4"/>
      <c r="N104" s="5"/>
    </row>
    <row r="105" spans="2:14" x14ac:dyDescent="0.25">
      <c r="B105" s="4"/>
      <c r="N105" s="5"/>
    </row>
    <row r="106" spans="2:14" x14ac:dyDescent="0.25">
      <c r="B106" s="4"/>
      <c r="N106" s="5"/>
    </row>
    <row r="107" spans="2:14" x14ac:dyDescent="0.25">
      <c r="B107" s="4"/>
      <c r="N107" s="5"/>
    </row>
    <row r="108" spans="2:14" x14ac:dyDescent="0.25">
      <c r="B108" s="4"/>
      <c r="N108" s="5"/>
    </row>
    <row r="109" spans="2:14" x14ac:dyDescent="0.25">
      <c r="B109" s="4"/>
      <c r="N109" s="5"/>
    </row>
    <row r="110" spans="2:14" x14ac:dyDescent="0.25">
      <c r="B110" s="4"/>
      <c r="N110" s="5"/>
    </row>
    <row r="111" spans="2:14" x14ac:dyDescent="0.25">
      <c r="B111" s="4"/>
      <c r="N111" s="5"/>
    </row>
    <row r="112" spans="2:14" x14ac:dyDescent="0.25">
      <c r="B112" s="4"/>
      <c r="N112" s="5"/>
    </row>
    <row r="113" spans="2:14" x14ac:dyDescent="0.25">
      <c r="B113" s="4"/>
      <c r="N113" s="5"/>
    </row>
    <row r="114" spans="2:14" x14ac:dyDescent="0.25">
      <c r="B114" s="4"/>
      <c r="N114" s="5"/>
    </row>
    <row r="115" spans="2:14" x14ac:dyDescent="0.25">
      <c r="B115" s="4"/>
      <c r="N115" s="5"/>
    </row>
    <row r="116" spans="2:14" x14ac:dyDescent="0.25">
      <c r="B116" s="4"/>
      <c r="N116" s="5"/>
    </row>
    <row r="117" spans="2:14" x14ac:dyDescent="0.25">
      <c r="B117" s="4"/>
      <c r="N117" s="5"/>
    </row>
    <row r="118" spans="2:14" x14ac:dyDescent="0.25">
      <c r="B118" s="4"/>
      <c r="N118" s="5"/>
    </row>
    <row r="119" spans="2:14" x14ac:dyDescent="0.25">
      <c r="B119" s="4"/>
      <c r="N119" s="5"/>
    </row>
    <row r="120" spans="2:14" x14ac:dyDescent="0.25">
      <c r="B120" s="4"/>
      <c r="N120" s="5"/>
    </row>
    <row r="121" spans="2:14" x14ac:dyDescent="0.25">
      <c r="B121" s="4"/>
      <c r="N121" s="5"/>
    </row>
    <row r="122" spans="2:14" x14ac:dyDescent="0.25">
      <c r="B122" s="4"/>
      <c r="N122" s="5"/>
    </row>
    <row r="123" spans="2:14" x14ac:dyDescent="0.25">
      <c r="B123" s="4"/>
      <c r="N123" s="5"/>
    </row>
    <row r="124" spans="2:14" x14ac:dyDescent="0.25">
      <c r="B124" s="4"/>
      <c r="N124" s="5"/>
    </row>
    <row r="125" spans="2:14" x14ac:dyDescent="0.25">
      <c r="B125" s="4"/>
      <c r="N125" s="5"/>
    </row>
    <row r="126" spans="2:14" x14ac:dyDescent="0.25">
      <c r="B126" s="4"/>
      <c r="N126" s="5"/>
    </row>
    <row r="127" spans="2:14" x14ac:dyDescent="0.25">
      <c r="B127" s="4"/>
      <c r="N127" s="5"/>
    </row>
    <row r="128" spans="2:14" x14ac:dyDescent="0.25">
      <c r="B128" s="4"/>
      <c r="N128" s="5"/>
    </row>
    <row r="129" spans="2:14" x14ac:dyDescent="0.25">
      <c r="B129" s="4"/>
      <c r="N129" s="5"/>
    </row>
    <row r="130" spans="2:14" x14ac:dyDescent="0.25">
      <c r="B130" s="4"/>
      <c r="N130" s="5"/>
    </row>
    <row r="131" spans="2:14" x14ac:dyDescent="0.25">
      <c r="B131" s="4"/>
      <c r="N131" s="5"/>
    </row>
    <row r="132" spans="2:14" x14ac:dyDescent="0.25">
      <c r="B132" s="4"/>
      <c r="N132" s="5"/>
    </row>
    <row r="133" spans="2:14" x14ac:dyDescent="0.25">
      <c r="B133" s="4"/>
      <c r="N133" s="5"/>
    </row>
    <row r="134" spans="2:14" x14ac:dyDescent="0.25">
      <c r="B134" s="4"/>
      <c r="N134" s="5"/>
    </row>
    <row r="135" spans="2:14" x14ac:dyDescent="0.25">
      <c r="B135" s="4"/>
      <c r="N135" s="5"/>
    </row>
    <row r="136" spans="2:14" x14ac:dyDescent="0.25">
      <c r="B136" s="4"/>
      <c r="N136" s="5"/>
    </row>
    <row r="137" spans="2:14" x14ac:dyDescent="0.25">
      <c r="B137" s="4"/>
      <c r="N137" s="5"/>
    </row>
    <row r="138" spans="2:14" x14ac:dyDescent="0.25">
      <c r="B138" s="4"/>
      <c r="N138" s="5"/>
    </row>
    <row r="139" spans="2:14" x14ac:dyDescent="0.25">
      <c r="B139" s="4"/>
      <c r="N139" s="5"/>
    </row>
    <row r="140" spans="2:14" x14ac:dyDescent="0.25">
      <c r="B140" s="4"/>
      <c r="N140" s="5"/>
    </row>
    <row r="141" spans="2:14" x14ac:dyDescent="0.25">
      <c r="B141" s="4"/>
      <c r="N141" s="5"/>
    </row>
    <row r="142" spans="2:14" x14ac:dyDescent="0.25">
      <c r="B142" s="4"/>
      <c r="N142" s="5"/>
    </row>
    <row r="143" spans="2:14" x14ac:dyDescent="0.25">
      <c r="B143" s="4"/>
      <c r="N143" s="5"/>
    </row>
    <row r="144" spans="2:14" x14ac:dyDescent="0.25">
      <c r="B144" s="4"/>
      <c r="N144" s="5"/>
    </row>
    <row r="145" spans="2:14" x14ac:dyDescent="0.25">
      <c r="B145" s="4"/>
      <c r="N145" s="5"/>
    </row>
    <row r="146" spans="2:14" x14ac:dyDescent="0.25">
      <c r="B146" s="4"/>
      <c r="N146" s="5"/>
    </row>
    <row r="147" spans="2:14" x14ac:dyDescent="0.25">
      <c r="B147" s="4"/>
      <c r="N147" s="5"/>
    </row>
    <row r="148" spans="2:14" x14ac:dyDescent="0.25">
      <c r="B148" s="4"/>
      <c r="N148" s="5"/>
    </row>
    <row r="149" spans="2:14" x14ac:dyDescent="0.25">
      <c r="B149" s="4"/>
      <c r="N149" s="5"/>
    </row>
    <row r="150" spans="2:14" x14ac:dyDescent="0.25">
      <c r="B150" s="4"/>
      <c r="N150" s="5"/>
    </row>
    <row r="151" spans="2:14" x14ac:dyDescent="0.25">
      <c r="B151" s="4"/>
      <c r="N151" s="5"/>
    </row>
    <row r="152" spans="2:14" x14ac:dyDescent="0.25">
      <c r="B152" s="4"/>
      <c r="N152" s="5"/>
    </row>
    <row r="153" spans="2:14" x14ac:dyDescent="0.25">
      <c r="B153" s="4"/>
      <c r="N153" s="5"/>
    </row>
    <row r="154" spans="2:14" x14ac:dyDescent="0.25">
      <c r="B154" s="4"/>
      <c r="N154" s="5"/>
    </row>
    <row r="155" spans="2:14" x14ac:dyDescent="0.25">
      <c r="B155" s="4"/>
      <c r="N155" s="5"/>
    </row>
    <row r="156" spans="2:14" x14ac:dyDescent="0.25">
      <c r="B156" s="4"/>
      <c r="N156" s="5"/>
    </row>
    <row r="157" spans="2:14" x14ac:dyDescent="0.25">
      <c r="B157" s="4"/>
      <c r="N157" s="5"/>
    </row>
    <row r="158" spans="2:14" x14ac:dyDescent="0.25">
      <c r="B158" s="4"/>
      <c r="N158" s="5"/>
    </row>
    <row r="159" spans="2:14" x14ac:dyDescent="0.25">
      <c r="B159" s="4"/>
      <c r="N159" s="5"/>
    </row>
    <row r="160" spans="2:14" x14ac:dyDescent="0.25">
      <c r="B160" s="4"/>
      <c r="N160" s="5"/>
    </row>
    <row r="161" spans="2:14" x14ac:dyDescent="0.25">
      <c r="B161" s="4"/>
      <c r="N161" s="5"/>
    </row>
    <row r="162" spans="2:14" x14ac:dyDescent="0.25">
      <c r="B162" s="4"/>
      <c r="N162" s="5"/>
    </row>
    <row r="163" spans="2:14" x14ac:dyDescent="0.25">
      <c r="B163" s="4"/>
      <c r="N163" s="5"/>
    </row>
    <row r="164" spans="2:14" x14ac:dyDescent="0.25">
      <c r="B164" s="4"/>
      <c r="N164" s="5"/>
    </row>
    <row r="165" spans="2:14" x14ac:dyDescent="0.25">
      <c r="B165" s="4"/>
      <c r="N165" s="5"/>
    </row>
    <row r="166" spans="2:14" x14ac:dyDescent="0.25">
      <c r="B166" s="4"/>
      <c r="N166" s="5"/>
    </row>
    <row r="167" spans="2:14" x14ac:dyDescent="0.25">
      <c r="B167" s="4"/>
      <c r="N167" s="5"/>
    </row>
    <row r="168" spans="2:14" x14ac:dyDescent="0.25">
      <c r="B168" s="4"/>
      <c r="N168" s="5"/>
    </row>
    <row r="169" spans="2:14" x14ac:dyDescent="0.25">
      <c r="B169" s="4"/>
      <c r="N169" s="5"/>
    </row>
    <row r="170" spans="2:14" x14ac:dyDescent="0.25">
      <c r="B170" s="4"/>
      <c r="N170" s="5"/>
    </row>
    <row r="171" spans="2:14" x14ac:dyDescent="0.25">
      <c r="B171" s="4"/>
      <c r="N171" s="5"/>
    </row>
    <row r="172" spans="2:14" x14ac:dyDescent="0.25">
      <c r="B172" s="4"/>
      <c r="N172" s="5"/>
    </row>
    <row r="173" spans="2:14" x14ac:dyDescent="0.25">
      <c r="B173" s="4"/>
      <c r="N173" s="5"/>
    </row>
    <row r="174" spans="2:14" x14ac:dyDescent="0.25">
      <c r="B174" s="4"/>
      <c r="N174" s="5"/>
    </row>
    <row r="175" spans="2:14" x14ac:dyDescent="0.25">
      <c r="B175" s="4"/>
      <c r="N175" s="5"/>
    </row>
    <row r="176" spans="2:14" x14ac:dyDescent="0.25">
      <c r="B176" s="4"/>
      <c r="N176" s="5"/>
    </row>
    <row r="177" spans="2:14" x14ac:dyDescent="0.25">
      <c r="B177" s="4"/>
      <c r="N177" s="5"/>
    </row>
    <row r="178" spans="2:14" x14ac:dyDescent="0.25">
      <c r="B178" s="4"/>
      <c r="N178" s="5"/>
    </row>
    <row r="179" spans="2:14" x14ac:dyDescent="0.25">
      <c r="B179" s="4"/>
      <c r="N179" s="5"/>
    </row>
    <row r="180" spans="2:14" x14ac:dyDescent="0.25">
      <c r="B180" s="4"/>
      <c r="N180" s="5"/>
    </row>
    <row r="181" spans="2:14" x14ac:dyDescent="0.25">
      <c r="B181" s="4"/>
      <c r="N181" s="5"/>
    </row>
    <row r="182" spans="2:14" x14ac:dyDescent="0.25">
      <c r="B182" s="4"/>
      <c r="N182" s="5"/>
    </row>
    <row r="183" spans="2:14" x14ac:dyDescent="0.25">
      <c r="B183" s="4"/>
      <c r="N183" s="5"/>
    </row>
    <row r="184" spans="2:14" x14ac:dyDescent="0.25">
      <c r="B184" s="16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8"/>
    </row>
  </sheetData>
  <mergeCells count="9">
    <mergeCell ref="B63:N63"/>
    <mergeCell ref="C78:G78"/>
    <mergeCell ref="I78:M78"/>
    <mergeCell ref="B1:N1"/>
    <mergeCell ref="B10:N10"/>
    <mergeCell ref="C35:E35"/>
    <mergeCell ref="G35:I35"/>
    <mergeCell ref="E60:G60"/>
    <mergeCell ref="I60:K60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c923a1-dc9e-48ed-a8d8-e54d4b3afd3f">
      <UserInfo>
        <DisplayName/>
        <AccountId xsi:nil="true"/>
        <AccountType/>
      </UserInfo>
    </SharedWithUsers>
    <MediaLengthInSeconds xmlns="0e48741a-b8da-4f75-a768-967a7642cc9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5198F980C1D4DAB789374CA8A6898" ma:contentTypeVersion="10" ma:contentTypeDescription="Create a new document." ma:contentTypeScope="" ma:versionID="bd818dc651fb9d5b4889b67ed3177472">
  <xsd:schema xmlns:xsd="http://www.w3.org/2001/XMLSchema" xmlns:xs="http://www.w3.org/2001/XMLSchema" xmlns:p="http://schemas.microsoft.com/office/2006/metadata/properties" xmlns:ns2="0e48741a-b8da-4f75-a768-967a7642cc9b" xmlns:ns3="1fc923a1-dc9e-48ed-a8d8-e54d4b3afd3f" targetNamespace="http://schemas.microsoft.com/office/2006/metadata/properties" ma:root="true" ma:fieldsID="34a09affd6819dbc76979276ef34ab57" ns2:_="" ns3:_="">
    <xsd:import namespace="0e48741a-b8da-4f75-a768-967a7642cc9b"/>
    <xsd:import namespace="1fc923a1-dc9e-48ed-a8d8-e54d4b3af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8741a-b8da-4f75-a768-967a7642c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923a1-dc9e-48ed-a8d8-e54d4b3af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59A54E-2D2C-421C-9664-1C58E78295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E95A64-8BA0-4728-9670-7AD550C0F533}">
  <ds:schemaRefs>
    <ds:schemaRef ds:uri="http://schemas.microsoft.com/office/2006/metadata/properties"/>
    <ds:schemaRef ds:uri="http://schemas.microsoft.com/office/infopath/2007/PartnerControls"/>
    <ds:schemaRef ds:uri="1fc923a1-dc9e-48ed-a8d8-e54d4b3afd3f"/>
    <ds:schemaRef ds:uri="0e48741a-b8da-4f75-a768-967a7642cc9b"/>
  </ds:schemaRefs>
</ds:datastoreItem>
</file>

<file path=customXml/itemProps3.xml><?xml version="1.0" encoding="utf-8"?>
<ds:datastoreItem xmlns:ds="http://schemas.openxmlformats.org/officeDocument/2006/customXml" ds:itemID="{236BCBA8-827A-4C0C-9E14-8EA7E22B4D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8741a-b8da-4f75-a768-967a7642cc9b"/>
    <ds:schemaRef ds:uri="1fc923a1-dc9e-48ed-a8d8-e54d4b3af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RÉMUNÉRATIONS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Lauren QUEMARD</dc:creator>
  <cp:lastModifiedBy>Anthony TARLE</cp:lastModifiedBy>
  <dcterms:created xsi:type="dcterms:W3CDTF">2021-12-01T12:50:59Z</dcterms:created>
  <dcterms:modified xsi:type="dcterms:W3CDTF">2022-02-25T14:55:57Z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0x01010073D5198F980C1D4DAB789374CA8A6898</vt:lpwstr>
  </property>
  <property fmtid="{D5CDD505-2E9C-101B-9397-08002B2CF9AE}" pid="3" name="Order">
    <vt:r8>88500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