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80215C02-07E1-47B1-8868-E38BADD5D93E}" xr6:coauthVersionLast="47" xr6:coauthVersionMax="47" xr10:uidLastSave="{00000000-0000-0000-0000-000000000000}"/>
  <bookViews>
    <workbookView xWindow="28680" yWindow="-120" windowWidth="29040" windowHeight="15840" firstSheet="1" activeTab="1" xr2:uid="{137012A6-21FE-4E44-9C8B-F2F1481993F7}"/>
  </bookViews>
  <sheets>
    <sheet name="Version" sheetId="87" state="hidden" r:id="rId1"/>
    <sheet name="Synthèse facturation" sheetId="31" r:id="rId2"/>
    <sheet name="Palmarès client" sheetId="32" r:id="rId3"/>
    <sheet name="Synthèse chargé d affaire" sheetId="45" r:id="rId4"/>
    <sheet name="RIK_PARAMS" sheetId="102" state="veryHidden" r:id="rId5"/>
  </sheets>
  <calcPr calcId="181029"/>
  <pivotCaches>
    <pivotCache cacheId="124" r:id="rId6"/>
    <pivotCache cacheId="12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2" l="1"/>
  <c r="H15" i="32"/>
  <c r="H16" i="32"/>
  <c r="H17" i="32"/>
  <c r="H18" i="32"/>
  <c r="H19" i="32"/>
  <c r="H20" i="32"/>
  <c r="H21" i="32"/>
  <c r="H22" i="32"/>
  <c r="H11" i="45"/>
  <c r="B11" i="45"/>
  <c r="N11" i="45"/>
  <c r="B33" i="45"/>
  <c r="E11" i="32"/>
  <c r="L11" i="32"/>
  <c r="M11" i="32" l="1"/>
  <c r="F11" i="32"/>
  <c r="N4" i="32"/>
  <c r="K5" i="31"/>
  <c r="C5" i="31"/>
  <c r="C13" i="31"/>
  <c r="H13" i="32" l="1"/>
  <c r="O14" i="32"/>
  <c r="O22" i="32"/>
  <c r="O20" i="32"/>
  <c r="O15" i="32"/>
  <c r="O18" i="32"/>
  <c r="O21" i="32"/>
  <c r="O16" i="32"/>
  <c r="O19" i="32"/>
  <c r="O17" i="32"/>
  <c r="O13" i="32"/>
  <c r="N23" i="32"/>
  <c r="G23" i="32"/>
  <c r="O23" i="32" l="1"/>
  <c r="H23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5" authorId="0" shapeId="0" xr:uid="{E1AD3A3A-91C2-42D8-9EC4-580EDE04E7C8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5" authorId="0" shapeId="0" xr:uid="{ECE27133-CF68-4817-8147-E5DD3082305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3" authorId="0" shapeId="0" xr:uid="{A89E9DDA-3599-4B3B-BBB9-7C4885A7882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11" authorId="0" shapeId="0" xr:uid="{ED48F86F-B3F0-4495-B714-3CCA0598AD8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L11" authorId="0" shapeId="0" xr:uid="{D13D621D-37B2-46B9-BA8A-AF4DBBA5CF6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11" authorId="0" shapeId="0" xr:uid="{1B4615DE-86A3-45DE-9CB8-F9B8F8B8BFAB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H11" authorId="0" shapeId="0" xr:uid="{476AEC42-4B55-42F6-81BC-15AC6406083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N11" authorId="0" shapeId="0" xr:uid="{B847BB6F-1531-4473-83DF-851D5ED5647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33" authorId="0" shapeId="0" xr:uid="{FFF02BF4-556B-4667-93AA-056CAB71E62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3492C-38EF-46DA-B190-9494DCF6CF05}" name="Connexion" type="7" refreshedVersion="6"/>
  <connection id="2" xr16:uid="{53B36ED5-E870-4665-8D4C-229C8F7C40F8}" name="Connexion1" type="7" refreshedVersion="6"/>
  <connection id="3" xr16:uid="{4F7E1C7A-2E5E-4C06-8CD7-CAFD83191F39}" name="Connexion10" type="7" refreshedVersion="6"/>
  <connection id="4" xr16:uid="{965BAC88-6C10-45B1-BD60-A8FC3F9186E5}" name="Connexion11" type="7" refreshedVersion="6"/>
  <connection id="5" xr16:uid="{CF893E08-3BF3-4FD5-BDB2-C6D5B681B41D}" name="Connexion12" type="7" refreshedVersion="6"/>
  <connection id="6" xr16:uid="{6D095B81-A6E8-43C0-AA18-01916C5BE2C2}" name="Connexion13" type="7" refreshedVersion="6"/>
  <connection id="7" xr16:uid="{C4F189CB-2739-40AA-AA8A-A6555B406115}" name="Connexion14" type="7" refreshedVersion="6"/>
  <connection id="8" xr16:uid="{F90E7EEB-E5F9-4DA2-8F9E-21CC14E583EE}" name="Connexion15" type="7" refreshedVersion="6"/>
  <connection id="9" xr16:uid="{39C54374-A8F3-48DD-825D-15872B58727E}" name="Connexion16" type="7" refreshedVersion="6"/>
  <connection id="10" xr16:uid="{3839036B-8C27-44C4-AFBC-C0D0D7884DB1}" name="Connexion17" type="7" refreshedVersion="6"/>
  <connection id="11" xr16:uid="{AE7292C0-9FD0-448C-9442-77AB819216C9}" name="Connexion18" type="7" refreshedVersion="6"/>
  <connection id="12" xr16:uid="{296CA745-F395-4AA4-AF68-38DDFE9F0F94}" name="Connexion19" type="7" refreshedVersion="7"/>
  <connection id="13" xr16:uid="{E6E3E3A6-F425-44A4-A2B2-8B70DD39831D}" name="Connexion2" type="7" refreshedVersion="6"/>
  <connection id="14" xr16:uid="{364FFB81-779C-46B5-AFC1-BE048CD95D56}" name="Connexion20" type="7" refreshedVersion="7"/>
  <connection id="15" xr16:uid="{07CBFF73-8764-4AED-9307-494DBCEA95B0}" name="Connexion3" type="7" refreshedVersion="6"/>
  <connection id="16" xr16:uid="{853F950C-C8B7-4AD9-8C41-8D6BD82A88CF}" name="Connexion4" type="7" refreshedVersion="6"/>
  <connection id="17" xr16:uid="{36E49C84-C998-45DF-8129-A8BA96AE98FA}" name="Connexion5" type="7" refreshedVersion="6"/>
  <connection id="18" xr16:uid="{00848CC8-FD49-4DBA-9201-2D2DA4916E8A}" name="Connexion6" type="7" refreshedVersion="6"/>
  <connection id="19" xr16:uid="{0482EA96-9F47-470B-8C81-870270A69F7A}" name="Connexion7" type="7" refreshedVersion="6"/>
  <connection id="20" xr16:uid="{7B98DEDB-499C-416F-926E-DD6EA93D67DF}" name="Connexion8" type="7" refreshedVersion="6"/>
  <connection id="21" xr16:uid="{C02D5FCD-4BD8-4D5A-AD4B-AD7213E8D3A9}" name="Connexion9" type="7" refreshedVersion="6"/>
</connections>
</file>

<file path=xl/sharedStrings.xml><?xml version="1.0" encoding="utf-8"?>
<sst xmlns="http://schemas.openxmlformats.org/spreadsheetml/2006/main" count="1219" uniqueCount="396">
  <si>
    <t>Total</t>
  </si>
  <si>
    <t>Étiquettes de lignes</t>
  </si>
  <si>
    <t>Total général</t>
  </si>
  <si>
    <t>(vide)</t>
  </si>
  <si>
    <t>Représentant - Nom</t>
  </si>
  <si>
    <t>Client - Nom</t>
  </si>
  <si>
    <t>Avoir client,Facture client</t>
  </si>
  <si>
    <t>Client - Code</t>
  </si>
  <si>
    <t>TOP</t>
  </si>
  <si>
    <t>FLOP</t>
  </si>
  <si>
    <t>Entêtes - Montant HT Net</t>
  </si>
  <si>
    <t>Somme de Entêtes - Montant HT Net</t>
  </si>
  <si>
    <t>{_x000D_
  "Name": "CacheManager_Palmarès client",_x000D_
  "Column": 2,_x000D_
  "Length": 1,_x000D_
  "IsEncrypted": false_x000D_
}</t>
  </si>
  <si>
    <t>%</t>
  </si>
  <si>
    <t>Version</t>
  </si>
  <si>
    <t>Modifications/Evolutions</t>
  </si>
  <si>
    <t>Date</t>
  </si>
  <si>
    <t>Création du document</t>
  </si>
  <si>
    <t>La modificaton du libellé "Montant HT" par "Entête - Montant HT" empéchait la bonne génération des tableaux office et le calcul de la formule excel "%"</t>
  </si>
  <si>
    <t>SYNTHESE FACTURATION</t>
  </si>
  <si>
    <t>DOSSIER</t>
  </si>
  <si>
    <t>PÉRIODE</t>
  </si>
  <si>
    <t>TYPE DE DOCUMENT</t>
  </si>
  <si>
    <t>PERIODE</t>
  </si>
  <si>
    <t>TOP/FLOP</t>
  </si>
  <si>
    <t>PALMARES CLIENT</t>
  </si>
  <si>
    <t>SYNTHESE CHARGE D'AFFAIRES</t>
  </si>
  <si>
    <t>TOTAL CA PAR REPRESENTANT</t>
  </si>
  <si>
    <t>CA PAR REPRESENTANT &amp; PAR CLIENT</t>
  </si>
  <si>
    <t>Période document</t>
  </si>
  <si>
    <t>CLIENT - CODE</t>
  </si>
  <si>
    <t>*</t>
  </si>
  <si>
    <t>2020*</t>
  </si>
  <si>
    <t>202003</t>
  </si>
  <si>
    <t>202011</t>
  </si>
  <si>
    <t>202002</t>
  </si>
  <si>
    <t>202006</t>
  </si>
  <si>
    <t>202007</t>
  </si>
  <si>
    <t>202008</t>
  </si>
  <si>
    <t>202009</t>
  </si>
  <si>
    <t>202010</t>
  </si>
  <si>
    <t>202012</t>
  </si>
  <si>
    <t>202001</t>
  </si>
  <si>
    <t>202005</t>
  </si>
  <si>
    <t>Client - Groupe 1</t>
  </si>
  <si>
    <t>Client - Groupe 2</t>
  </si>
  <si>
    <t>CLIENT - GROUPE 1</t>
  </si>
  <si>
    <t>CLIENT - GROUPE 2</t>
  </si>
  <si>
    <t>CA Total sur la période :</t>
  </si>
  <si>
    <t>Total (vide)</t>
  </si>
  <si>
    <t>CLIENT NOM</t>
  </si>
  <si>
    <t>REPRESENTANT</t>
  </si>
  <si>
    <t>BTG_DOS_SOC01</t>
  </si>
  <si>
    <t>1751</t>
  </si>
  <si>
    <t>15334Nom</t>
  </si>
  <si>
    <t>86053Nom</t>
  </si>
  <si>
    <t>Client - Nom 15334Nom</t>
  </si>
  <si>
    <t>1524</t>
  </si>
  <si>
    <t>15357Nom</t>
  </si>
  <si>
    <t>Client - Nom 15357Nom</t>
  </si>
  <si>
    <t>1048</t>
  </si>
  <si>
    <t>15581Nom</t>
  </si>
  <si>
    <t>202004</t>
  </si>
  <si>
    <t>Client - Nom 15581Nom</t>
  </si>
  <si>
    <t>384</t>
  </si>
  <si>
    <t>1566Nom</t>
  </si>
  <si>
    <t>Client - Nom 1566Nom</t>
  </si>
  <si>
    <t>1770</t>
  </si>
  <si>
    <t>15838Nom</t>
  </si>
  <si>
    <t>Client - Nom 15838Nom</t>
  </si>
  <si>
    <t>712</t>
  </si>
  <si>
    <t>16145Nom</t>
  </si>
  <si>
    <t>Client - Nom 16145Nom</t>
  </si>
  <si>
    <t>1458</t>
  </si>
  <si>
    <t>17735Nom</t>
  </si>
  <si>
    <t>Client - Nom 17735Nom</t>
  </si>
  <si>
    <t>1045</t>
  </si>
  <si>
    <t>17848Nom</t>
  </si>
  <si>
    <t>Client - Nom 17848Nom</t>
  </si>
  <si>
    <t>936</t>
  </si>
  <si>
    <t>18597Nom</t>
  </si>
  <si>
    <t>30381Nom</t>
  </si>
  <si>
    <t>Client - Nom 18597Nom</t>
  </si>
  <si>
    <t>1791</t>
  </si>
  <si>
    <t>19755Nom</t>
  </si>
  <si>
    <t>Client - Nom 19755Nom</t>
  </si>
  <si>
    <t>1731</t>
  </si>
  <si>
    <t>19857Nom</t>
  </si>
  <si>
    <t>Client - Nom 19857Nom</t>
  </si>
  <si>
    <t>1743</t>
  </si>
  <si>
    <t>1995Nom</t>
  </si>
  <si>
    <t>Client - Nom 1995Nom</t>
  </si>
  <si>
    <t>126</t>
  </si>
  <si>
    <t>20435Nom</t>
  </si>
  <si>
    <t>Client - Nom 20435Nom</t>
  </si>
  <si>
    <t>1027</t>
  </si>
  <si>
    <t>22240Nom</t>
  </si>
  <si>
    <t>80278Nom</t>
  </si>
  <si>
    <t>Client - Nom 22240Nom</t>
  </si>
  <si>
    <t>1795</t>
  </si>
  <si>
    <t>22255Nom</t>
  </si>
  <si>
    <t>Client - Nom 22255Nom</t>
  </si>
  <si>
    <t>1773</t>
  </si>
  <si>
    <t>22589Nom</t>
  </si>
  <si>
    <t>Client - Nom 22589Nom</t>
  </si>
  <si>
    <t>1050</t>
  </si>
  <si>
    <t>23652Nom</t>
  </si>
  <si>
    <t>Client - Nom 23652Nom</t>
  </si>
  <si>
    <t>1653</t>
  </si>
  <si>
    <t>24506Nom</t>
  </si>
  <si>
    <t>Client - Nom 24506Nom</t>
  </si>
  <si>
    <t>21</t>
  </si>
  <si>
    <t>24954Nom</t>
  </si>
  <si>
    <t>Client - Nom 24954Nom</t>
  </si>
  <si>
    <t>1774</t>
  </si>
  <si>
    <t>27458Nom</t>
  </si>
  <si>
    <t>46139Nom</t>
  </si>
  <si>
    <t>Client - Nom 27458Nom</t>
  </si>
  <si>
    <t>1744</t>
  </si>
  <si>
    <t>28930Nom</t>
  </si>
  <si>
    <t>Client - Nom 28930Nom</t>
  </si>
  <si>
    <t>1457</t>
  </si>
  <si>
    <t>2901Nom</t>
  </si>
  <si>
    <t>Client - Nom 2901Nom</t>
  </si>
  <si>
    <t>1723</t>
  </si>
  <si>
    <t>30839Nom</t>
  </si>
  <si>
    <t>Client - Nom 30839Nom</t>
  </si>
  <si>
    <t>1757</t>
  </si>
  <si>
    <t>30897Nom</t>
  </si>
  <si>
    <t>Client - Nom 30897Nom</t>
  </si>
  <si>
    <t>1209</t>
  </si>
  <si>
    <t>31033Nom</t>
  </si>
  <si>
    <t>Client - Nom 31033Nom</t>
  </si>
  <si>
    <t>1006</t>
  </si>
  <si>
    <t>31344Nom</t>
  </si>
  <si>
    <t>Client - Nom 31344Nom</t>
  </si>
  <si>
    <t>1172</t>
  </si>
  <si>
    <t>33269Nom</t>
  </si>
  <si>
    <t>Client - Nom 33269Nom</t>
  </si>
  <si>
    <t>1138</t>
  </si>
  <si>
    <t>332Nom</t>
  </si>
  <si>
    <t>Client - Nom 332Nom</t>
  </si>
  <si>
    <t>682</t>
  </si>
  <si>
    <t>33394Nom</t>
  </si>
  <si>
    <t>Client - Nom 33394Nom</t>
  </si>
  <si>
    <t>1728</t>
  </si>
  <si>
    <t>33826Nom</t>
  </si>
  <si>
    <t>Client - Nom 33826Nom</t>
  </si>
  <si>
    <t>1703</t>
  </si>
  <si>
    <t>34578Nom</t>
  </si>
  <si>
    <t>Client - Nom 34578Nom</t>
  </si>
  <si>
    <t>486</t>
  </si>
  <si>
    <t>35702Nom</t>
  </si>
  <si>
    <t>Client - Nom 35702Nom</t>
  </si>
  <si>
    <t>1490</t>
  </si>
  <si>
    <t>35860Nom</t>
  </si>
  <si>
    <t>Client - Nom 35860Nom</t>
  </si>
  <si>
    <t>1098</t>
  </si>
  <si>
    <t>36327Nom</t>
  </si>
  <si>
    <t>Client - Nom 36327Nom</t>
  </si>
  <si>
    <t>1675</t>
  </si>
  <si>
    <t>37515Nom</t>
  </si>
  <si>
    <t>Client - Nom 37515Nom</t>
  </si>
  <si>
    <t>530</t>
  </si>
  <si>
    <t>37761Nom</t>
  </si>
  <si>
    <t>Client - Nom 37761Nom</t>
  </si>
  <si>
    <t>1103</t>
  </si>
  <si>
    <t>38613Nom</t>
  </si>
  <si>
    <t>Client - Nom 38613Nom</t>
  </si>
  <si>
    <t>1489</t>
  </si>
  <si>
    <t>39433Nom</t>
  </si>
  <si>
    <t>Client - Nom 39433Nom</t>
  </si>
  <si>
    <t>1796</t>
  </si>
  <si>
    <t>39587Nom</t>
  </si>
  <si>
    <t>Client - Nom 39587Nom</t>
  </si>
  <si>
    <t>429</t>
  </si>
  <si>
    <t>39668Nom</t>
  </si>
  <si>
    <t>Client - Nom 39668Nom</t>
  </si>
  <si>
    <t>38</t>
  </si>
  <si>
    <t>3975Nom</t>
  </si>
  <si>
    <t>Client - Nom 3975Nom</t>
  </si>
  <si>
    <t>1798</t>
  </si>
  <si>
    <t>41114Nom</t>
  </si>
  <si>
    <t>Client - Nom 41114Nom</t>
  </si>
  <si>
    <t>186</t>
  </si>
  <si>
    <t>41312Nom</t>
  </si>
  <si>
    <t>Client - Nom 41312Nom</t>
  </si>
  <si>
    <t>1745</t>
  </si>
  <si>
    <t>41879Nom</t>
  </si>
  <si>
    <t>Client - Nom 41879Nom</t>
  </si>
  <si>
    <t>1015</t>
  </si>
  <si>
    <t>41923Nom</t>
  </si>
  <si>
    <t>Client - Nom 41923Nom</t>
  </si>
  <si>
    <t>15</t>
  </si>
  <si>
    <t>43537Nom</t>
  </si>
  <si>
    <t>Client - Nom 43537Nom</t>
  </si>
  <si>
    <t>1690</t>
  </si>
  <si>
    <t>44938Nom</t>
  </si>
  <si>
    <t>Client - Nom 44938Nom</t>
  </si>
  <si>
    <t>422</t>
  </si>
  <si>
    <t>45633Nom</t>
  </si>
  <si>
    <t>Client - Nom 45633Nom</t>
  </si>
  <si>
    <t>487</t>
  </si>
  <si>
    <t>46695Nom</t>
  </si>
  <si>
    <t>Client - Nom 46695Nom</t>
  </si>
  <si>
    <t>1776</t>
  </si>
  <si>
    <t>47052Nom</t>
  </si>
  <si>
    <t>Client - Nom 47052Nom</t>
  </si>
  <si>
    <t>1662</t>
  </si>
  <si>
    <t>47253Nom</t>
  </si>
  <si>
    <t>Client - Nom 47253Nom</t>
  </si>
  <si>
    <t>1720</t>
  </si>
  <si>
    <t>49110Nom</t>
  </si>
  <si>
    <t>Client - Nom 49110Nom</t>
  </si>
  <si>
    <t>1533</t>
  </si>
  <si>
    <t>49452Nom</t>
  </si>
  <si>
    <t>Client - Nom 49452Nom</t>
  </si>
  <si>
    <t>328</t>
  </si>
  <si>
    <t>50982Nom</t>
  </si>
  <si>
    <t>Client - Nom 50982Nom</t>
  </si>
  <si>
    <t>378</t>
  </si>
  <si>
    <t>51686Nom</t>
  </si>
  <si>
    <t>Client - Nom 51686Nom</t>
  </si>
  <si>
    <t>1779</t>
  </si>
  <si>
    <t>51719Nom</t>
  </si>
  <si>
    <t>Client - Nom 51719Nom</t>
  </si>
  <si>
    <t>LAURENT</t>
  </si>
  <si>
    <t>51732Nom</t>
  </si>
  <si>
    <t>Client - Nom 51732Nom</t>
  </si>
  <si>
    <t>1649</t>
  </si>
  <si>
    <t>52322Nom</t>
  </si>
  <si>
    <t>Client - Nom 52322Nom</t>
  </si>
  <si>
    <t>1351</t>
  </si>
  <si>
    <t>53220Nom</t>
  </si>
  <si>
    <t>Client - Nom 53220Nom</t>
  </si>
  <si>
    <t>672</t>
  </si>
  <si>
    <t>53351Nom</t>
  </si>
  <si>
    <t>Client - Nom 53351Nom</t>
  </si>
  <si>
    <t>1767</t>
  </si>
  <si>
    <t>54047Nom</t>
  </si>
  <si>
    <t>Client - Nom 54047Nom</t>
  </si>
  <si>
    <t>666</t>
  </si>
  <si>
    <t>54876Nom</t>
  </si>
  <si>
    <t>Client - Nom 54876Nom</t>
  </si>
  <si>
    <t>144</t>
  </si>
  <si>
    <t>55060Nom</t>
  </si>
  <si>
    <t>Client - Nom 55060Nom</t>
  </si>
  <si>
    <t>3</t>
  </si>
  <si>
    <t>55445Nom</t>
  </si>
  <si>
    <t>Client - Nom 55445Nom</t>
  </si>
  <si>
    <t>1781</t>
  </si>
  <si>
    <t>55785Nom</t>
  </si>
  <si>
    <t>Client - Nom 55785Nom</t>
  </si>
  <si>
    <t>8</t>
  </si>
  <si>
    <t>56716Nom</t>
  </si>
  <si>
    <t>Client - Nom 56716Nom</t>
  </si>
  <si>
    <t>990</t>
  </si>
  <si>
    <t>56989Nom</t>
  </si>
  <si>
    <t>Client - Nom 56989Nom</t>
  </si>
  <si>
    <t>83</t>
  </si>
  <si>
    <t>58741Nom</t>
  </si>
  <si>
    <t>Client - Nom 58741Nom</t>
  </si>
  <si>
    <t>1353</t>
  </si>
  <si>
    <t>59208Nom</t>
  </si>
  <si>
    <t>Client - Nom 59208Nom</t>
  </si>
  <si>
    <t>1093</t>
  </si>
  <si>
    <t>59618Nom</t>
  </si>
  <si>
    <t>Client - Nom 59618Nom</t>
  </si>
  <si>
    <t>97</t>
  </si>
  <si>
    <t>59640Nom</t>
  </si>
  <si>
    <t>Client - Nom 59640Nom</t>
  </si>
  <si>
    <t>1561</t>
  </si>
  <si>
    <t>60517Nom</t>
  </si>
  <si>
    <t>Client - Nom 60517Nom</t>
  </si>
  <si>
    <t>1736</t>
  </si>
  <si>
    <t>61418Nom</t>
  </si>
  <si>
    <t>Client - Nom 61418Nom</t>
  </si>
  <si>
    <t>1650</t>
  </si>
  <si>
    <t>62601Nom</t>
  </si>
  <si>
    <t>Client - Nom 62601Nom</t>
  </si>
  <si>
    <t>1563</t>
  </si>
  <si>
    <t>62822Nom</t>
  </si>
  <si>
    <t>Client - Nom 62822Nom</t>
  </si>
  <si>
    <t>1318</t>
  </si>
  <si>
    <t>6315Nom</t>
  </si>
  <si>
    <t>Client - Nom 6315Nom</t>
  </si>
  <si>
    <t>1659</t>
  </si>
  <si>
    <t>6388Nom</t>
  </si>
  <si>
    <t>Client - Nom 6388Nom</t>
  </si>
  <si>
    <t>1025</t>
  </si>
  <si>
    <t>65233Nom</t>
  </si>
  <si>
    <t>Client - Nom 65233Nom</t>
  </si>
  <si>
    <t>1710</t>
  </si>
  <si>
    <t>65797Nom</t>
  </si>
  <si>
    <t>Client - Nom 65797Nom</t>
  </si>
  <si>
    <t>1759</t>
  </si>
  <si>
    <t>65936Nom</t>
  </si>
  <si>
    <t>Client - Nom 65936Nom</t>
  </si>
  <si>
    <t>870</t>
  </si>
  <si>
    <t>67892Nom</t>
  </si>
  <si>
    <t>Client - Nom 67892Nom</t>
  </si>
  <si>
    <t>737</t>
  </si>
  <si>
    <t>70081Nom</t>
  </si>
  <si>
    <t>Client - Nom 70081Nom</t>
  </si>
  <si>
    <t>1771</t>
  </si>
  <si>
    <t>70561Nom</t>
  </si>
  <si>
    <t>Client - Nom 70561Nom</t>
  </si>
  <si>
    <t>10</t>
  </si>
  <si>
    <t>70955Nom</t>
  </si>
  <si>
    <t>Client - Nom 70955Nom</t>
  </si>
  <si>
    <t>1763</t>
  </si>
  <si>
    <t>73724Nom</t>
  </si>
  <si>
    <t>Client - Nom 73724Nom</t>
  </si>
  <si>
    <t>1680</t>
  </si>
  <si>
    <t>74445Nom</t>
  </si>
  <si>
    <t>Client - Nom 74445Nom</t>
  </si>
  <si>
    <t>93</t>
  </si>
  <si>
    <t>76326Nom</t>
  </si>
  <si>
    <t>Client - Nom 76326Nom</t>
  </si>
  <si>
    <t>206</t>
  </si>
  <si>
    <t>76391Nom</t>
  </si>
  <si>
    <t>Client - Nom 76391Nom</t>
  </si>
  <si>
    <t>124</t>
  </si>
  <si>
    <t>76511Nom</t>
  </si>
  <si>
    <t>Client - Nom 76511Nom</t>
  </si>
  <si>
    <t>1694</t>
  </si>
  <si>
    <t>7813Nom</t>
  </si>
  <si>
    <t>Client - Nom 7813Nom</t>
  </si>
  <si>
    <t>7</t>
  </si>
  <si>
    <t>78356Nom</t>
  </si>
  <si>
    <t>Client - Nom 78356Nom</t>
  </si>
  <si>
    <t>28</t>
  </si>
  <si>
    <t>81458Nom</t>
  </si>
  <si>
    <t>Client - Nom 81458Nom</t>
  </si>
  <si>
    <t>941</t>
  </si>
  <si>
    <t>8153Nom</t>
  </si>
  <si>
    <t>Client - Nom 8153Nom</t>
  </si>
  <si>
    <t>1055</t>
  </si>
  <si>
    <t>81565Nom</t>
  </si>
  <si>
    <t>Client - Nom 81565Nom</t>
  </si>
  <si>
    <t>1183</t>
  </si>
  <si>
    <t>82254Nom</t>
  </si>
  <si>
    <t>Client - Nom 82254Nom</t>
  </si>
  <si>
    <t>1793</t>
  </si>
  <si>
    <t>83398Nom</t>
  </si>
  <si>
    <t>Client - Nom 83398Nom</t>
  </si>
  <si>
    <t>991</t>
  </si>
  <si>
    <t>84333Nom</t>
  </si>
  <si>
    <t>Client - Nom 84333Nom</t>
  </si>
  <si>
    <t>1118</t>
  </si>
  <si>
    <t>84502Nom</t>
  </si>
  <si>
    <t>Client - Nom 84502Nom</t>
  </si>
  <si>
    <t>1664</t>
  </si>
  <si>
    <t>84604Nom</t>
  </si>
  <si>
    <t>Client - Nom 84604Nom</t>
  </si>
  <si>
    <t>1753</t>
  </si>
  <si>
    <t>85064Nom</t>
  </si>
  <si>
    <t>Client - Nom 85064Nom</t>
  </si>
  <si>
    <t>1750</t>
  </si>
  <si>
    <t>87095Nom</t>
  </si>
  <si>
    <t>Client - Nom 87095Nom</t>
  </si>
  <si>
    <t>1665</t>
  </si>
  <si>
    <t>88550Nom</t>
  </si>
  <si>
    <t>Client - Nom 88550Nom</t>
  </si>
  <si>
    <t>1785</t>
  </si>
  <si>
    <t>89014Nom</t>
  </si>
  <si>
    <t>Client - Nom 89014Nom</t>
  </si>
  <si>
    <t>24</t>
  </si>
  <si>
    <t>89288Nom</t>
  </si>
  <si>
    <t>Client - Nom 89288Nom</t>
  </si>
  <si>
    <t>6291</t>
  </si>
  <si>
    <t>89430Nom</t>
  </si>
  <si>
    <t>Client - Nom 89430Nom</t>
  </si>
  <si>
    <t>6275</t>
  </si>
  <si>
    <t>94629Nom</t>
  </si>
  <si>
    <t>Client - Nom 94629Nom</t>
  </si>
  <si>
    <t>1699</t>
  </si>
  <si>
    <t>96713Nom</t>
  </si>
  <si>
    <t>Client - Nom 96713Nom</t>
  </si>
  <si>
    <t>1756</t>
  </si>
  <si>
    <t>97962Nom</t>
  </si>
  <si>
    <t>Client - Nom 97962Nom</t>
  </si>
  <si>
    <t>1672</t>
  </si>
  <si>
    <t>9947Nom</t>
  </si>
  <si>
    <t>Client - Nom 9947Nom</t>
  </si>
  <si>
    <t>1768</t>
  </si>
  <si>
    <t>99536Nom</t>
  </si>
  <si>
    <t>Client - Nom 99536Nom</t>
  </si>
  <si>
    <t>1104</t>
  </si>
  <si>
    <t>99751Nom</t>
  </si>
  <si>
    <t>Client - Nom 99751Nom</t>
  </si>
  <si>
    <t>Total 30381Nom</t>
  </si>
  <si>
    <t>Total 46139Nom</t>
  </si>
  <si>
    <t>Total 80278Nom</t>
  </si>
  <si>
    <t>Total 86053Nom</t>
  </si>
  <si>
    <t>{_x000D_
  "Formulas": {_x000D_
    "=RIK_AC(\"INF53__;INF02@E=1,S=12,G=0,T=0,P=0:@R=A,S=8,V={0}:R=B,S=53,V={1}:R=C,S=1,V={2}:\";$B$1;$B$2;$B$3)": 1,_x000D_
    "=RIK_AC(\"INF53__;INF02@E=1,S=12,G=0,T=0,P=0:@R=A,S=8,V={0}:R=B,S=53,V={1}:R=C,S=1,V={2}:\";$C$1;$C$2;$C$3)": 2,_x000D_
    "=RIK_AC(\"INF53__;INF02@E=1,S=12,G=0,T=0,P=0:@R=A,S=8,V={0}:R=B,S=53,V={1}:R=C,S=1,V={2}:\";$B$2;$B$3;$B$4)": 3,_x000D_
    "=RIK_AC(\"INF53__;INF02@E=1,S=12,G=0,T=0,P=0:@R=A,S=8,V={0}:R=B,S=53,V={1}:R=C,S=1,V={2}:\";$C$2;$C$3;$C$4)": 4,_x000D_
    "=RIK_AC(\"INF53__;INF02@E=1,S=12,G=0,T=0,P=0:@R=A,S=8,V={0}:R=B,S=53,V={1}:R=C,S=1,V={2}:\";$C$3;$C$4;$C$5)": 5,_x000D_
    "=RIK_AC(\"INF53__;INF02@E=1,S=12,G=0,T=0,P=0:@R=A,S=8,V={0}:R=B,S=53,V={1}:R=C,S=1,V={2}:\";$C$4;$C$5;$C$6)": 6,_x000D_
    "=RIK_AC(\"INF53__;INF02@E=1,S=12,G=0,T=0,P=0:@R=A,S=8,V={0}:R=B,S=53,V={1}:R=C,S=1,V={2}:\";$F$4;$F$5;$F$6)": 7_x000D_
  },_x000D_
  "ItemPool": {_x000D_
    "Items": {_x000D_
      "1": {_x000D_
        "$type": "Inside.Core.Formula.Definition.DefinitionAC, Inside.Core.Formula",_x000D_
        "ID": 1,_x000D_
        "Results": [_x000D_
          [_x000D_
            141573.26_x000D_
          ]_x000D_
        ],_x000D_
        "Statistics": {_x000D_
          "CreationDate": "2022-02-24T15:34:04.0885677+01:00",_x000D_
          "LastRefreshDate": "2021-12-22T12:02:09.250916+01:00",_x000D_
          "TotalRefreshCount": 23,_x000D_
          "CustomInfo": {}_x000D_
        }_x000D_
      },_x000D_
      "2": {_x000D_
        "$type": "Inside.Core.Formula.Definition.DefinitionAC, Inside.Core.Formula",_x000D_
        "ID": 2,_x000D_
        "Results": [_x000D_
          [_x000D_
            141573.26_x000D_
          ]_x000D_
        ],_x000D_
        "Statistics": {_x000D_
          "CreationDate": "2022-02-24T15:34:04.0885677+01:00",_x000D_
          "LastRefreshDate": "2021-12-22T11:59:47.196158+01:00",_x000D_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141573.26_x000D_
          ]_x000D_
        ],_x000D_
        "Statistics": {_x000D_
          "CreationDate": "2022-02-24T15:34:04.0895591+01:00",_x000D_
          "LastRefreshDate": "2021-12-22T12:03:34.3055437+01:00",_x000D_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141573.26_x000D_
          ]_x000D_
        ],_x000D_
        "Statistics": {_x000D_
          "CreationDate": "2022-02-24T15:34:04.0895591+01:00",_x000D_
          "LastRefreshDate": "2021-12-22T12:03:41.0264901+01:00",_x000D_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141573.26_x000D_
          ]_x000D_
        ],_x000D_
        "Statistics": {_x000D_
          "CreationDate": "2022-02-24T15:34:04.0895591+01:00",_x000D_
          "LastRefreshDate": "2021-12-22T12:06:12.3401821+01:00",_x000D_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141573.26_x000D_
          ]_x000D_
        ],_x000D_
        "Statistics": {_x000D_
          "CreationDate": "2022-02-24T15:34:04.0895591+01:00",_x000D_
          "LastRefreshDate": "2021-12-22T12:06:19.0472616+01:00",_x000D_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1100931.5600000003_x000D_
          ]_x000D_
        ],_x000D_
        "Statistics": {_x000D_
          "CreationDate": "2022-02-24T15:34:04.0895591+01:00",_x000D_
          "LastRefreshDate": "2022-02-24T15:34:04.1762941+01:00",_x000D_
          "TotalRefreshCount": 10,_x000D_
          "CustomInfo": {}_x000D_
        }_x000D_
      }_x000D_
    },_x000D_
    "LastID": 7_x000D_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</si>
</sst>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9"/>
      <color indexed="81"/>
      <name val="Tahoma"/>
      <family val="2"/>
    </font>
    <font>
      <sz val="8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1"/>
      <name val="Century Gothic"/>
      <family val="2"/>
      <scheme val="minor"/>
    </font>
    <font>
      <b/>
      <sz val="24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3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8"/>
      <name val="Century Gothic"/>
      <family val="2"/>
      <scheme val="minor"/>
    </font>
    <font>
      <b/>
      <sz val="11"/>
      <color theme="5"/>
      <name val="Century Gothic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/>
        <bgColor theme="8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3" tint="-0.249977111117893"/>
        <bgColor theme="4"/>
      </patternFill>
    </fill>
    <fill>
      <patternFill patternType="solid">
        <fgColor rgb="FF2F4F4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 tint="-4.9989318521683403E-2"/>
      </bottom>
      <diagonal/>
    </border>
    <border>
      <left/>
      <right/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1" tint="0.499984740745262"/>
      </bottom>
      <diagonal/>
    </border>
    <border>
      <left/>
      <right/>
      <top style="thin">
        <color theme="0" tint="-4.9989318521683403E-2"/>
      </top>
      <bottom style="thin">
        <color theme="1" tint="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49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0" borderId="0" xfId="0" pivotButton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1" xfId="0" applyBorder="1" applyAlignment="1">
      <alignment horizontal="left" vertical="center" indent="1"/>
    </xf>
    <xf numFmtId="49" fontId="0" fillId="0" borderId="14" xfId="0" applyNumberFormat="1" applyBorder="1" applyAlignment="1">
      <alignment horizontal="left" vertical="center" indent="1"/>
    </xf>
    <xf numFmtId="49" fontId="1" fillId="2" borderId="16" xfId="0" applyNumberFormat="1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7" fillId="10" borderId="19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left" vertical="center" indent="1"/>
    </xf>
    <xf numFmtId="0" fontId="7" fillId="5" borderId="13" xfId="0" applyFont="1" applyFill="1" applyBorder="1" applyAlignment="1">
      <alignment horizontal="left" vertical="center" indent="1"/>
    </xf>
    <xf numFmtId="49" fontId="12" fillId="4" borderId="0" xfId="0" applyNumberFormat="1" applyFont="1" applyFill="1" applyAlignment="1">
      <alignment horizontal="left" vertical="center"/>
    </xf>
    <xf numFmtId="49" fontId="14" fillId="12" borderId="2" xfId="0" applyNumberFormat="1" applyFont="1" applyFill="1" applyBorder="1" applyAlignment="1">
      <alignment horizontal="left" vertical="center"/>
    </xf>
    <xf numFmtId="49" fontId="13" fillId="4" borderId="4" xfId="0" applyNumberFormat="1" applyFont="1" applyFill="1" applyBorder="1" applyAlignment="1">
      <alignment horizontal="right" vertical="center"/>
    </xf>
    <xf numFmtId="4" fontId="12" fillId="4" borderId="0" xfId="0" applyNumberFormat="1" applyFont="1" applyFill="1" applyAlignment="1">
      <alignment horizontal="right" vertical="center"/>
    </xf>
    <xf numFmtId="4" fontId="13" fillId="4" borderId="4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 indent="1"/>
    </xf>
    <xf numFmtId="49" fontId="0" fillId="0" borderId="9" xfId="0" applyNumberForma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15" xfId="0" applyFill="1" applyBorder="1" applyAlignment="1">
      <alignment horizontal="left" vertical="center" indent="1"/>
    </xf>
    <xf numFmtId="0" fontId="9" fillId="7" borderId="0" xfId="0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49">
    <dxf>
      <numFmt numFmtId="14" formatCode="0.00%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alignment vertical="bottom" indent="0"/>
    </dxf>
    <dxf>
      <numFmt numFmtId="14" formatCode="0.00%"/>
      <alignment vertical="center" textRotation="0" wrapText="0" indent="0" justifyLastLine="0" shrinkToFit="0" readingOrder="0"/>
    </dxf>
    <dxf>
      <numFmt numFmtId="4" formatCode="#,##0.00"/>
      <alignment vertical="center" textRotation="0" wrapText="0" indent="0" justifyLastLine="0" shrinkToFit="0" readingOrder="0"/>
    </dxf>
    <dxf>
      <numFmt numFmtId="30" formatCode="@"/>
      <alignment vertical="center" textRotation="0" wrapText="0" indent="0" justifyLastLine="0" shrinkToFit="0" readingOrder="0"/>
    </dxf>
    <dxf>
      <numFmt numFmtId="30" formatCode="@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4" formatCode="0.00%"/>
      <alignment vertical="center" textRotation="0" wrapText="0" indent="0" justifyLastLine="0" shrinkToFit="0" readingOrder="0"/>
    </dxf>
    <dxf>
      <numFmt numFmtId="4" formatCode="#,##0.00"/>
      <alignment vertical="center" textRotation="0" wrapText="0" indent="0" justifyLastLine="0" shrinkToFit="0" readingOrder="0"/>
    </dxf>
    <dxf>
      <numFmt numFmtId="30" formatCode="@"/>
      <alignment vertical="center" textRotation="0" wrapText="0" indent="0" justifyLastLine="0" shrinkToFit="0" readingOrder="0"/>
    </dxf>
    <dxf>
      <numFmt numFmtId="30" formatCode="@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rgb="FFFF0000"/>
        </patternFill>
      </fill>
    </dxf>
  </dxfs>
  <tableStyles count="1" defaultTableStyle="TableStyleMedium2" defaultPivotStyle="PivotStyleLight16">
    <tableStyle name="Style de tableau 1" pivot="0" count="1" xr9:uid="{7F3B8E2F-9493-403D-9C86-462DFAE232AB}">
      <tableStyleElement type="wholeTable" dxfId="48"/>
    </tableStyle>
  </tableStyles>
  <colors>
    <mruColors>
      <color rgb="FF9BCB45"/>
      <color rgb="FFF9D7A5"/>
      <color rgb="FFE9D9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Montant HT Cumulé par Groupe 1 - Client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1"/>
          <c:order val="1"/>
          <c:tx>
            <c:v/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228941.61</c:v>
              </c:pt>
              <c:pt idx="1">
                <c:v>54443.86</c:v>
              </c:pt>
              <c:pt idx="2">
                <c:v>81555.399999999994</c:v>
              </c:pt>
              <c:pt idx="3">
                <c:v>46283.87</c:v>
              </c:pt>
              <c:pt idx="4">
                <c:v>43134.3</c:v>
              </c:pt>
              <c:pt idx="5">
                <c:v>79844.820000000007</c:v>
              </c:pt>
              <c:pt idx="6">
                <c:v>77237.100000000006</c:v>
              </c:pt>
              <c:pt idx="7">
                <c:v>34326</c:v>
              </c:pt>
              <c:pt idx="8">
                <c:v>177867.97</c:v>
              </c:pt>
              <c:pt idx="9">
                <c:v>76495.5</c:v>
              </c:pt>
              <c:pt idx="10">
                <c:v>72505.399999999994</c:v>
              </c:pt>
              <c:pt idx="11">
                <c:v>128295.73</c:v>
              </c:pt>
            </c:numLit>
          </c:val>
          <c:extLst>
            <c:ext xmlns:c16="http://schemas.microsoft.com/office/drawing/2014/chart" uri="{C3380CC4-5D6E-409C-BE32-E72D297353CC}">
              <c16:uniqueId val="{00000003-D002-4392-9CC5-83348A2C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263560"/>
        <c:axId val="1004253720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v>Entêtes - Montant HT Net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D002-4392-9CC5-83348A2CE2BA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v>Commerce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D002-4392-9CC5-83348A2CE2BA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v>Contrat d'entretien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5-D002-4392-9CC5-83348A2CE2BA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v>Entreprise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6-D002-4392-9CC5-83348A2CE2BA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v>Marché public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7-D002-4392-9CC5-83348A2CE2BA}"/>
                  </c:ext>
                </c:extLst>
              </c15:ser>
            </c15:filteredAreaSeries>
            <c15:filteredAreaSeries>
              <c15:ser>
                <c:idx val="6"/>
                <c:order val="6"/>
                <c:tx>
                  <c:v>Particulier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8-D002-4392-9CC5-83348A2CE2BA}"/>
                  </c:ext>
                </c:extLst>
              </c15:ser>
            </c15:filteredAreaSeries>
            <c15:filteredAreaSeries>
              <c15:ser>
                <c:idx val="7"/>
                <c:order val="7"/>
                <c:tx>
                  <c:v>Sous-traitance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9-D002-4392-9CC5-83348A2CE2BA}"/>
                  </c:ext>
                </c:extLst>
              </c15:ser>
            </c15:filteredAreaSeries>
          </c:ext>
        </c:extLst>
      </c:areaChart>
      <c:catAx>
        <c:axId val="10042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4253720"/>
        <c:crosses val="autoZero"/>
        <c:auto val="1"/>
        <c:lblAlgn val="ctr"/>
        <c:lblOffset val="100"/>
        <c:noMultiLvlLbl val="0"/>
      </c:catAx>
      <c:valAx>
        <c:axId val="1004253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Montant</a:t>
                </a:r>
                <a:r>
                  <a:rPr lang="fr-FR" baseline="0"/>
                  <a:t> HT</a:t>
                </a: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4263560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Montant HT Net par</a:t>
            </a:r>
            <a:r>
              <a:rPr lang="en-US" baseline="0"/>
              <a:t> client</a:t>
            </a:r>
            <a:endParaRPr lang="en-US"/>
          </a:p>
        </c:rich>
      </c:tx>
      <c:layout>
        <c:manualLayout>
          <c:xMode val="edge"/>
          <c:yMode val="edge"/>
          <c:x val="0.29783999999999999"/>
          <c:y val="1.82648401826484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Entêtes - Montant HT Net</c:v>
          </c:tx>
          <c:dLbls>
            <c:delete val="1"/>
          </c:dLbls>
          <c:cat>
            <c:strLit>
              <c:ptCount val="111"/>
              <c:pt idx="0">
                <c:v>15334Nom</c:v>
              </c:pt>
              <c:pt idx="1">
                <c:v>15357Nom</c:v>
              </c:pt>
              <c:pt idx="2">
                <c:v>15581Nom</c:v>
              </c:pt>
              <c:pt idx="3">
                <c:v>1566Nom</c:v>
              </c:pt>
              <c:pt idx="4">
                <c:v>15838Nom</c:v>
              </c:pt>
              <c:pt idx="5">
                <c:v>16145Nom</c:v>
              </c:pt>
              <c:pt idx="6">
                <c:v>17735Nom</c:v>
              </c:pt>
              <c:pt idx="7">
                <c:v>17848Nom</c:v>
              </c:pt>
              <c:pt idx="8">
                <c:v>18597Nom</c:v>
              </c:pt>
              <c:pt idx="9">
                <c:v>19755Nom</c:v>
              </c:pt>
              <c:pt idx="10">
                <c:v>19857Nom</c:v>
              </c:pt>
              <c:pt idx="11">
                <c:v>1995Nom</c:v>
              </c:pt>
              <c:pt idx="12">
                <c:v>20435Nom</c:v>
              </c:pt>
              <c:pt idx="13">
                <c:v>22240Nom</c:v>
              </c:pt>
              <c:pt idx="14">
                <c:v>22255Nom</c:v>
              </c:pt>
              <c:pt idx="15">
                <c:v>22589Nom</c:v>
              </c:pt>
              <c:pt idx="16">
                <c:v>23652Nom</c:v>
              </c:pt>
              <c:pt idx="17">
                <c:v>24506Nom</c:v>
              </c:pt>
              <c:pt idx="18">
                <c:v>24954Nom</c:v>
              </c:pt>
              <c:pt idx="19">
                <c:v>27458Nom</c:v>
              </c:pt>
              <c:pt idx="20">
                <c:v>28930Nom</c:v>
              </c:pt>
              <c:pt idx="21">
                <c:v>2901Nom</c:v>
              </c:pt>
              <c:pt idx="22">
                <c:v>30839Nom</c:v>
              </c:pt>
              <c:pt idx="23">
                <c:v>30897Nom</c:v>
              </c:pt>
              <c:pt idx="24">
                <c:v>31033Nom</c:v>
              </c:pt>
              <c:pt idx="25">
                <c:v>31344Nom</c:v>
              </c:pt>
              <c:pt idx="26">
                <c:v>33269Nom</c:v>
              </c:pt>
              <c:pt idx="27">
                <c:v>332Nom</c:v>
              </c:pt>
              <c:pt idx="28">
                <c:v>33394Nom</c:v>
              </c:pt>
              <c:pt idx="29">
                <c:v>33826Nom</c:v>
              </c:pt>
              <c:pt idx="30">
                <c:v>34578Nom</c:v>
              </c:pt>
              <c:pt idx="31">
                <c:v>35702Nom</c:v>
              </c:pt>
              <c:pt idx="32">
                <c:v>35860Nom</c:v>
              </c:pt>
              <c:pt idx="33">
                <c:v>36327Nom</c:v>
              </c:pt>
              <c:pt idx="34">
                <c:v>37515Nom</c:v>
              </c:pt>
              <c:pt idx="35">
                <c:v>37761Nom</c:v>
              </c:pt>
              <c:pt idx="36">
                <c:v>38613Nom</c:v>
              </c:pt>
              <c:pt idx="37">
                <c:v>39433Nom</c:v>
              </c:pt>
              <c:pt idx="38">
                <c:v>39587Nom</c:v>
              </c:pt>
              <c:pt idx="39">
                <c:v>39668Nom</c:v>
              </c:pt>
              <c:pt idx="40">
                <c:v>3975Nom</c:v>
              </c:pt>
              <c:pt idx="41">
                <c:v>41114Nom</c:v>
              </c:pt>
              <c:pt idx="42">
                <c:v>41312Nom</c:v>
              </c:pt>
              <c:pt idx="43">
                <c:v>41879Nom</c:v>
              </c:pt>
              <c:pt idx="44">
                <c:v>41923Nom</c:v>
              </c:pt>
              <c:pt idx="45">
                <c:v>43537Nom</c:v>
              </c:pt>
              <c:pt idx="46">
                <c:v>44938Nom</c:v>
              </c:pt>
              <c:pt idx="47">
                <c:v>45633Nom</c:v>
              </c:pt>
              <c:pt idx="48">
                <c:v>46695Nom</c:v>
              </c:pt>
              <c:pt idx="49">
                <c:v>47052Nom</c:v>
              </c:pt>
              <c:pt idx="50">
                <c:v>47253Nom</c:v>
              </c:pt>
              <c:pt idx="51">
                <c:v>49110Nom</c:v>
              </c:pt>
              <c:pt idx="52">
                <c:v>49452Nom</c:v>
              </c:pt>
              <c:pt idx="53">
                <c:v>50982Nom</c:v>
              </c:pt>
              <c:pt idx="54">
                <c:v>51686Nom</c:v>
              </c:pt>
              <c:pt idx="55">
                <c:v>51719Nom</c:v>
              </c:pt>
              <c:pt idx="56">
                <c:v>51732Nom</c:v>
              </c:pt>
              <c:pt idx="57">
                <c:v>52322Nom</c:v>
              </c:pt>
              <c:pt idx="58">
                <c:v>53220Nom</c:v>
              </c:pt>
              <c:pt idx="59">
                <c:v>53351Nom</c:v>
              </c:pt>
              <c:pt idx="60">
                <c:v>54047Nom</c:v>
              </c:pt>
              <c:pt idx="61">
                <c:v>54876Nom</c:v>
              </c:pt>
              <c:pt idx="62">
                <c:v>55060Nom</c:v>
              </c:pt>
              <c:pt idx="63">
                <c:v>55445Nom</c:v>
              </c:pt>
              <c:pt idx="64">
                <c:v>55785Nom</c:v>
              </c:pt>
              <c:pt idx="65">
                <c:v>56716Nom</c:v>
              </c:pt>
              <c:pt idx="66">
                <c:v>56989Nom</c:v>
              </c:pt>
              <c:pt idx="67">
                <c:v>58741Nom</c:v>
              </c:pt>
              <c:pt idx="68">
                <c:v>59208Nom</c:v>
              </c:pt>
              <c:pt idx="69">
                <c:v>59618Nom</c:v>
              </c:pt>
              <c:pt idx="70">
                <c:v>59640Nom</c:v>
              </c:pt>
              <c:pt idx="71">
                <c:v>60517Nom</c:v>
              </c:pt>
              <c:pt idx="72">
                <c:v>61418Nom</c:v>
              </c:pt>
              <c:pt idx="73">
                <c:v>62601Nom</c:v>
              </c:pt>
              <c:pt idx="74">
                <c:v>62822Nom</c:v>
              </c:pt>
              <c:pt idx="75">
                <c:v>6315Nom</c:v>
              </c:pt>
              <c:pt idx="76">
                <c:v>6388Nom</c:v>
              </c:pt>
              <c:pt idx="77">
                <c:v>65233Nom</c:v>
              </c:pt>
              <c:pt idx="78">
                <c:v>65797Nom</c:v>
              </c:pt>
              <c:pt idx="79">
                <c:v>65936Nom</c:v>
              </c:pt>
              <c:pt idx="80">
                <c:v>67892Nom</c:v>
              </c:pt>
              <c:pt idx="81">
                <c:v>70081Nom</c:v>
              </c:pt>
              <c:pt idx="82">
                <c:v>70561Nom</c:v>
              </c:pt>
              <c:pt idx="83">
                <c:v>70955Nom</c:v>
              </c:pt>
              <c:pt idx="84">
                <c:v>73724Nom</c:v>
              </c:pt>
              <c:pt idx="85">
                <c:v>74445Nom</c:v>
              </c:pt>
              <c:pt idx="86">
                <c:v>76326Nom</c:v>
              </c:pt>
              <c:pt idx="87">
                <c:v>76391Nom</c:v>
              </c:pt>
              <c:pt idx="88">
                <c:v>76511Nom</c:v>
              </c:pt>
              <c:pt idx="89">
                <c:v>7813Nom</c:v>
              </c:pt>
              <c:pt idx="90">
                <c:v>78356Nom</c:v>
              </c:pt>
              <c:pt idx="91">
                <c:v>81458Nom</c:v>
              </c:pt>
              <c:pt idx="92">
                <c:v>8153Nom</c:v>
              </c:pt>
              <c:pt idx="93">
                <c:v>81565Nom</c:v>
              </c:pt>
              <c:pt idx="94">
                <c:v>82254Nom</c:v>
              </c:pt>
              <c:pt idx="95">
                <c:v>83398Nom</c:v>
              </c:pt>
              <c:pt idx="96">
                <c:v>84333Nom</c:v>
              </c:pt>
              <c:pt idx="97">
                <c:v>84502Nom</c:v>
              </c:pt>
              <c:pt idx="98">
                <c:v>84604Nom</c:v>
              </c:pt>
              <c:pt idx="99">
                <c:v>85064Nom</c:v>
              </c:pt>
              <c:pt idx="100">
                <c:v>87095Nom</c:v>
              </c:pt>
              <c:pt idx="101">
                <c:v>88550Nom</c:v>
              </c:pt>
              <c:pt idx="102">
                <c:v>89014Nom</c:v>
              </c:pt>
              <c:pt idx="103">
                <c:v>89288Nom</c:v>
              </c:pt>
              <c:pt idx="104">
                <c:v>89430Nom</c:v>
              </c:pt>
              <c:pt idx="105">
                <c:v>94629Nom</c:v>
              </c:pt>
              <c:pt idx="106">
                <c:v>96713Nom</c:v>
              </c:pt>
              <c:pt idx="107">
                <c:v>97962Nom</c:v>
              </c:pt>
              <c:pt idx="108">
                <c:v>9947Nom</c:v>
              </c:pt>
              <c:pt idx="109">
                <c:v>99536Nom</c:v>
              </c:pt>
              <c:pt idx="110">
                <c:v>99751Nom</c:v>
              </c:pt>
            </c:strLit>
          </c:cat>
          <c:val>
            <c:numLit>
              <c:formatCode>General</c:formatCode>
              <c:ptCount val="111"/>
              <c:pt idx="0">
                <c:v>1570</c:v>
              </c:pt>
              <c:pt idx="1">
                <c:v>31206</c:v>
              </c:pt>
              <c:pt idx="2">
                <c:v>2500</c:v>
              </c:pt>
              <c:pt idx="3">
                <c:v>140859.88</c:v>
              </c:pt>
              <c:pt idx="4">
                <c:v>275</c:v>
              </c:pt>
              <c:pt idx="5">
                <c:v>470</c:v>
              </c:pt>
              <c:pt idx="6">
                <c:v>2611.1999999999998</c:v>
              </c:pt>
              <c:pt idx="7">
                <c:v>288</c:v>
              </c:pt>
              <c:pt idx="8">
                <c:v>892</c:v>
              </c:pt>
              <c:pt idx="9">
                <c:v>80</c:v>
              </c:pt>
              <c:pt idx="10">
                <c:v>670</c:v>
              </c:pt>
              <c:pt idx="11">
                <c:v>545.45000000000005</c:v>
              </c:pt>
              <c:pt idx="12">
                <c:v>6010</c:v>
              </c:pt>
              <c:pt idx="13">
                <c:v>18212.55</c:v>
              </c:pt>
              <c:pt idx="14">
                <c:v>130</c:v>
              </c:pt>
              <c:pt idx="15">
                <c:v>325</c:v>
              </c:pt>
              <c:pt idx="16">
                <c:v>215</c:v>
              </c:pt>
              <c:pt idx="17">
                <c:v>91067</c:v>
              </c:pt>
              <c:pt idx="18">
                <c:v>31830.400000000001</c:v>
              </c:pt>
              <c:pt idx="19">
                <c:v>2760</c:v>
              </c:pt>
              <c:pt idx="20">
                <c:v>2250</c:v>
              </c:pt>
              <c:pt idx="21">
                <c:v>287</c:v>
              </c:pt>
              <c:pt idx="22">
                <c:v>5635</c:v>
              </c:pt>
              <c:pt idx="23">
                <c:v>390</c:v>
              </c:pt>
              <c:pt idx="24">
                <c:v>8099</c:v>
              </c:pt>
              <c:pt idx="25">
                <c:v>180</c:v>
              </c:pt>
              <c:pt idx="26">
                <c:v>390</c:v>
              </c:pt>
              <c:pt idx="27">
                <c:v>260</c:v>
              </c:pt>
              <c:pt idx="28">
                <c:v>2645</c:v>
              </c:pt>
              <c:pt idx="29">
                <c:v>260</c:v>
              </c:pt>
              <c:pt idx="30">
                <c:v>90</c:v>
              </c:pt>
              <c:pt idx="31">
                <c:v>700</c:v>
              </c:pt>
              <c:pt idx="32">
                <c:v>246</c:v>
              </c:pt>
              <c:pt idx="33">
                <c:v>5965</c:v>
              </c:pt>
              <c:pt idx="34">
                <c:v>495</c:v>
              </c:pt>
              <c:pt idx="35">
                <c:v>4813</c:v>
              </c:pt>
              <c:pt idx="36">
                <c:v>8632.52</c:v>
              </c:pt>
              <c:pt idx="37">
                <c:v>320</c:v>
              </c:pt>
              <c:pt idx="38">
                <c:v>90</c:v>
              </c:pt>
              <c:pt idx="39">
                <c:v>1264</c:v>
              </c:pt>
              <c:pt idx="40">
                <c:v>785</c:v>
              </c:pt>
              <c:pt idx="41">
                <c:v>30</c:v>
              </c:pt>
              <c:pt idx="42">
                <c:v>960</c:v>
              </c:pt>
              <c:pt idx="43">
                <c:v>1515</c:v>
              </c:pt>
              <c:pt idx="44">
                <c:v>0</c:v>
              </c:pt>
              <c:pt idx="45">
                <c:v>640</c:v>
              </c:pt>
              <c:pt idx="46">
                <c:v>0</c:v>
              </c:pt>
              <c:pt idx="47">
                <c:v>4514</c:v>
              </c:pt>
              <c:pt idx="48">
                <c:v>145</c:v>
              </c:pt>
              <c:pt idx="49">
                <c:v>210</c:v>
              </c:pt>
              <c:pt idx="50">
                <c:v>1074</c:v>
              </c:pt>
              <c:pt idx="51">
                <c:v>14369.85</c:v>
              </c:pt>
              <c:pt idx="52">
                <c:v>2100</c:v>
              </c:pt>
              <c:pt idx="53">
                <c:v>67837.75</c:v>
              </c:pt>
              <c:pt idx="54">
                <c:v>3720</c:v>
              </c:pt>
              <c:pt idx="55">
                <c:v>58.33</c:v>
              </c:pt>
              <c:pt idx="56">
                <c:v>48.4</c:v>
              </c:pt>
              <c:pt idx="57">
                <c:v>10432.5</c:v>
              </c:pt>
              <c:pt idx="58">
                <c:v>165</c:v>
              </c:pt>
              <c:pt idx="59">
                <c:v>780</c:v>
              </c:pt>
              <c:pt idx="60">
                <c:v>320</c:v>
              </c:pt>
              <c:pt idx="61">
                <c:v>1960</c:v>
              </c:pt>
              <c:pt idx="62">
                <c:v>298338.55</c:v>
              </c:pt>
              <c:pt idx="63">
                <c:v>31970</c:v>
              </c:pt>
              <c:pt idx="64">
                <c:v>11220</c:v>
              </c:pt>
              <c:pt idx="65">
                <c:v>2620</c:v>
              </c:pt>
              <c:pt idx="66">
                <c:v>340</c:v>
              </c:pt>
              <c:pt idx="67">
                <c:v>1820</c:v>
              </c:pt>
              <c:pt idx="68">
                <c:v>220</c:v>
              </c:pt>
              <c:pt idx="69">
                <c:v>460</c:v>
              </c:pt>
              <c:pt idx="70">
                <c:v>2560</c:v>
              </c:pt>
              <c:pt idx="71">
                <c:v>55</c:v>
              </c:pt>
              <c:pt idx="72">
                <c:v>2420</c:v>
              </c:pt>
              <c:pt idx="73">
                <c:v>12035</c:v>
              </c:pt>
              <c:pt idx="74">
                <c:v>83617.23</c:v>
              </c:pt>
              <c:pt idx="75">
                <c:v>16077</c:v>
              </c:pt>
              <c:pt idx="76">
                <c:v>6361</c:v>
              </c:pt>
              <c:pt idx="77">
                <c:v>1195</c:v>
              </c:pt>
              <c:pt idx="78">
                <c:v>435</c:v>
              </c:pt>
              <c:pt idx="79">
                <c:v>90</c:v>
              </c:pt>
              <c:pt idx="80">
                <c:v>160</c:v>
              </c:pt>
              <c:pt idx="81">
                <c:v>3980</c:v>
              </c:pt>
              <c:pt idx="82">
                <c:v>120</c:v>
              </c:pt>
              <c:pt idx="83">
                <c:v>3965</c:v>
              </c:pt>
              <c:pt idx="84">
                <c:v>200</c:v>
              </c:pt>
              <c:pt idx="85">
                <c:v>17928</c:v>
              </c:pt>
              <c:pt idx="86">
                <c:v>350</c:v>
              </c:pt>
              <c:pt idx="87">
                <c:v>390</c:v>
              </c:pt>
              <c:pt idx="88">
                <c:v>15</c:v>
              </c:pt>
              <c:pt idx="89">
                <c:v>7510</c:v>
              </c:pt>
              <c:pt idx="90">
                <c:v>581</c:v>
              </c:pt>
              <c:pt idx="91">
                <c:v>4885</c:v>
              </c:pt>
              <c:pt idx="92">
                <c:v>110</c:v>
              </c:pt>
              <c:pt idx="93">
                <c:v>0</c:v>
              </c:pt>
              <c:pt idx="94">
                <c:v>2490</c:v>
              </c:pt>
              <c:pt idx="95">
                <c:v>140</c:v>
              </c:pt>
              <c:pt idx="96">
                <c:v>31690</c:v>
              </c:pt>
              <c:pt idx="97">
                <c:v>230</c:v>
              </c:pt>
              <c:pt idx="98">
                <c:v>660</c:v>
              </c:pt>
              <c:pt idx="99">
                <c:v>430</c:v>
              </c:pt>
              <c:pt idx="100">
                <c:v>920</c:v>
              </c:pt>
              <c:pt idx="101">
                <c:v>2620</c:v>
              </c:pt>
              <c:pt idx="102">
                <c:v>420</c:v>
              </c:pt>
              <c:pt idx="103">
                <c:v>1250</c:v>
              </c:pt>
              <c:pt idx="104">
                <c:v>250</c:v>
              </c:pt>
              <c:pt idx="105">
                <c:v>9295</c:v>
              </c:pt>
              <c:pt idx="106">
                <c:v>880</c:v>
              </c:pt>
              <c:pt idx="107">
                <c:v>80</c:v>
              </c:pt>
              <c:pt idx="108">
                <c:v>41534.949999999997</c:v>
              </c:pt>
              <c:pt idx="109">
                <c:v>8305</c:v>
              </c:pt>
              <c:pt idx="110">
                <c:v>515</c:v>
              </c:pt>
            </c:numLit>
          </c:val>
          <c:extLst>
            <c:ext xmlns:c16="http://schemas.microsoft.com/office/drawing/2014/chart" uri="{C3380CC4-5D6E-409C-BE32-E72D297353CC}">
              <c16:uniqueId val="{00000001-BD4E-4DEB-8767-F5B2E33AB5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 TTC par représentant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Entêtes - Montant TTC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tx1">
                          <a:shade val="9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1">
                <c:v>30381Nom</c:v>
              </c:pt>
              <c:pt idx="2">
                <c:v>46139Nom</c:v>
              </c:pt>
              <c:pt idx="3">
                <c:v>80278Nom</c:v>
              </c:pt>
              <c:pt idx="4">
                <c:v>86053Nom</c:v>
              </c:pt>
            </c:strLit>
          </c:cat>
          <c:val>
            <c:numLit>
              <c:formatCode>General</c:formatCode>
              <c:ptCount val="5"/>
              <c:pt idx="0">
                <c:v>738195.7</c:v>
              </c:pt>
              <c:pt idx="1">
                <c:v>144432.5</c:v>
              </c:pt>
              <c:pt idx="2">
                <c:v>4458</c:v>
              </c:pt>
              <c:pt idx="3">
                <c:v>229904.95</c:v>
              </c:pt>
              <c:pt idx="4">
                <c:v>134626.1</c:v>
              </c:pt>
            </c:numLit>
          </c:val>
          <c:extLst>
            <c:ext xmlns:c16="http://schemas.microsoft.com/office/drawing/2014/chart" uri="{C3380CC4-5D6E-409C-BE32-E72D297353CC}">
              <c16:uniqueId val="{00000001-9A9F-4F07-9023-13479514A5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6935599"/>
        <c:axId val="666935927"/>
      </c:barChart>
      <c:catAx>
        <c:axId val="666935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tint val="75000"/>
                <a:shade val="9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935927"/>
        <c:crosses val="autoZero"/>
        <c:auto val="1"/>
        <c:lblAlgn val="ctr"/>
        <c:lblOffset val="100"/>
        <c:noMultiLvlLbl val="0"/>
      </c:catAx>
      <c:valAx>
        <c:axId val="666935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93559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tint val="75000"/>
          <a:shade val="90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Montant TTC sur la période par représentant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5"/>
          <c:tx>
            <c:v>30381Nom</c:v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4008</c:v>
              </c:pt>
              <c:pt idx="1">
                <c:v>2672.2</c:v>
              </c:pt>
              <c:pt idx="2">
                <c:v>19683</c:v>
              </c:pt>
              <c:pt idx="3">
                <c:v>18408</c:v>
              </c:pt>
              <c:pt idx="4">
                <c:v>9932.4</c:v>
              </c:pt>
              <c:pt idx="5">
                <c:v>0</c:v>
              </c:pt>
              <c:pt idx="6">
                <c:v>13215.6</c:v>
              </c:pt>
              <c:pt idx="7">
                <c:v>9195.2000000000007</c:v>
              </c:pt>
              <c:pt idx="8">
                <c:v>15820.8</c:v>
              </c:pt>
              <c:pt idx="9">
                <c:v>12215.4</c:v>
              </c:pt>
              <c:pt idx="10">
                <c:v>29349.5</c:v>
              </c:pt>
              <c:pt idx="11">
                <c:v>9932.4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A9-4656-8272-8443AC01D9FA}"/>
            </c:ext>
          </c:extLst>
        </c:ser>
        <c:ser>
          <c:idx val="6"/>
          <c:order val="6"/>
          <c:tx>
            <c:v>46139Nom</c:v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618</c:v>
              </c:pt>
              <c:pt idx="9">
                <c:v>0</c:v>
              </c:pt>
              <c:pt idx="10">
                <c:v>3840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A9-4656-8272-8443AC01D9FA}"/>
            </c:ext>
          </c:extLst>
        </c:ser>
        <c:ser>
          <c:idx val="7"/>
          <c:order val="7"/>
          <c:tx>
            <c:v>80278Nom</c:v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7173.83</c:v>
              </c:pt>
              <c:pt idx="1">
                <c:v>6490</c:v>
              </c:pt>
              <c:pt idx="2">
                <c:v>26555.88</c:v>
              </c:pt>
              <c:pt idx="3">
                <c:v>4421.8999999999996</c:v>
              </c:pt>
              <c:pt idx="4">
                <c:v>27357.66</c:v>
              </c:pt>
              <c:pt idx="5">
                <c:v>0</c:v>
              </c:pt>
              <c:pt idx="6">
                <c:v>18579.02</c:v>
              </c:pt>
              <c:pt idx="7">
                <c:v>21906.400000000001</c:v>
              </c:pt>
              <c:pt idx="8">
                <c:v>20282.599999999999</c:v>
              </c:pt>
              <c:pt idx="9">
                <c:v>1722</c:v>
              </c:pt>
              <c:pt idx="10">
                <c:v>17343.080000000002</c:v>
              </c:pt>
              <c:pt idx="11">
                <c:v>78072.58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A9-4656-8272-8443AC01D9FA}"/>
            </c:ext>
          </c:extLst>
        </c:ser>
        <c:ser>
          <c:idx val="8"/>
          <c:order val="8"/>
          <c:tx>
            <c:v>86053Nom</c:v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9663</c:v>
              </c:pt>
              <c:pt idx="1">
                <c:v>12693</c:v>
              </c:pt>
              <c:pt idx="2">
                <c:v>3977</c:v>
              </c:pt>
              <c:pt idx="3">
                <c:v>1136</c:v>
              </c:pt>
              <c:pt idx="4">
                <c:v>0</c:v>
              </c:pt>
              <c:pt idx="5">
                <c:v>840</c:v>
              </c:pt>
              <c:pt idx="6">
                <c:v>5014</c:v>
              </c:pt>
              <c:pt idx="7">
                <c:v>0</c:v>
              </c:pt>
              <c:pt idx="8">
                <c:v>61854</c:v>
              </c:pt>
              <c:pt idx="9">
                <c:v>5664</c:v>
              </c:pt>
              <c:pt idx="10">
                <c:v>14893.6</c:v>
              </c:pt>
              <c:pt idx="11">
                <c:v>18891.5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AA9-4656-8272-8443AC01D9FA}"/>
            </c:ext>
          </c:extLst>
        </c:ser>
        <c:ser>
          <c:idx val="4"/>
          <c:order val="4"/>
          <c:tx>
            <c:v/>
          </c:tx>
          <c:cat>
            <c:strLit>
              <c:ptCount val="12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  <c:pt idx="6">
                <c:v>202007</c:v>
              </c:pt>
              <c:pt idx="7">
                <c:v>202008</c:v>
              </c:pt>
              <c:pt idx="8">
                <c:v>202009</c:v>
              </c:pt>
              <c:pt idx="9">
                <c:v>202010</c:v>
              </c:pt>
              <c:pt idx="10">
                <c:v>202011</c:v>
              </c:pt>
              <c:pt idx="11">
                <c:v>202012</c:v>
              </c:pt>
            </c:strLit>
          </c:cat>
          <c:val>
            <c:numLit>
              <c:formatCode>General</c:formatCode>
              <c:ptCount val="12"/>
              <c:pt idx="0">
                <c:v>232466.41</c:v>
              </c:pt>
              <c:pt idx="1">
                <c:v>40893.15</c:v>
              </c:pt>
              <c:pt idx="2">
                <c:v>47591.6</c:v>
              </c:pt>
              <c:pt idx="3">
                <c:v>25781.97</c:v>
              </c:pt>
              <c:pt idx="4">
                <c:v>14471.1</c:v>
              </c:pt>
              <c:pt idx="5">
                <c:v>94754.79</c:v>
              </c:pt>
              <c:pt idx="6">
                <c:v>54835.9</c:v>
              </c:pt>
              <c:pt idx="7">
                <c:v>9634.7999999999993</c:v>
              </c:pt>
              <c:pt idx="8">
                <c:v>96209.97</c:v>
              </c:pt>
              <c:pt idx="9">
                <c:v>67334.399999999994</c:v>
              </c:pt>
              <c:pt idx="10">
                <c:v>20046.8</c:v>
              </c:pt>
              <c:pt idx="11">
                <c:v>34174.81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A96-428C-9D3F-4F1D646A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66184"/>
        <c:axId val="1004266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Entêtes - Montant TTC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0A96-428C-9D3F-4F1D646AC23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/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A96-428C-9D3F-4F1D646AC23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Lucas Patrick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4-0A96-428C-9D3F-4F1D646AC23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Lucas Prescillia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0A96-428C-9D3F-4F1D646AC233}"/>
                  </c:ext>
                </c:extLst>
              </c15:ser>
            </c15:filteredLineSeries>
          </c:ext>
        </c:extLst>
      </c:lineChart>
      <c:catAx>
        <c:axId val="10042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4266512"/>
        <c:crosses val="autoZero"/>
        <c:auto val="1"/>
        <c:lblAlgn val="ctr"/>
        <c:lblOffset val="100"/>
        <c:noMultiLvlLbl val="0"/>
      </c:catAx>
      <c:valAx>
        <c:axId val="100426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Montant TTC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4266184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4</xdr:row>
      <xdr:rowOff>419099</xdr:rowOff>
    </xdr:from>
    <xdr:to>
      <xdr:col>9</xdr:col>
      <xdr:colOff>962024</xdr:colOff>
      <xdr:row>11</xdr:row>
      <xdr:rowOff>409574</xdr:rowOff>
    </xdr:to>
    <xdr:graphicFrame macro="">
      <xdr:nvGraphicFramePr>
        <xdr:cNvPr id="7" name="Graphique_C5">
          <a:extLst>
            <a:ext uri="{FF2B5EF4-FFF2-40B4-BE49-F238E27FC236}">
              <a16:creationId xmlns:a16="http://schemas.microsoft.com/office/drawing/2014/main" id="{DE1F90BE-C4CE-4D81-BF78-7F7377F23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82550</xdr:colOff>
      <xdr:row>18</xdr:row>
      <xdr:rowOff>95250</xdr:rowOff>
    </xdr:to>
    <xdr:graphicFrame macro="">
      <xdr:nvGraphicFramePr>
        <xdr:cNvPr id="8" name="Graphique_K5">
          <a:extLst>
            <a:ext uri="{FF2B5EF4-FFF2-40B4-BE49-F238E27FC236}">
              <a16:creationId xmlns:a16="http://schemas.microsoft.com/office/drawing/2014/main" id="{C85E60A3-371F-4678-8C44-E16456B2E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1162050</xdr:colOff>
      <xdr:row>13</xdr:row>
      <xdr:rowOff>114300</xdr:rowOff>
    </xdr:from>
    <xdr:to>
      <xdr:col>9</xdr:col>
      <xdr:colOff>323850</xdr:colOff>
      <xdr:row>17</xdr:row>
      <xdr:rowOff>152400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CA275CAA-56C8-42FC-9A1F-0AC65A05C660}"/>
            </a:ext>
          </a:extLst>
        </xdr:cNvPr>
        <xdr:cNvSpPr/>
      </xdr:nvSpPr>
      <xdr:spPr>
        <a:xfrm rot="10800000">
          <a:off x="10172700" y="4124325"/>
          <a:ext cx="333375" cy="876300"/>
        </a:xfrm>
        <a:prstGeom prst="down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28575</xdr:colOff>
      <xdr:row>12</xdr:row>
      <xdr:rowOff>28575</xdr:rowOff>
    </xdr:from>
    <xdr:to>
      <xdr:col>10</xdr:col>
      <xdr:colOff>361950</xdr:colOff>
      <xdr:row>16</xdr:row>
      <xdr:rowOff>66675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3B5B4C68-FA93-49A7-BAE8-B385BC8EE6FD}"/>
            </a:ext>
          </a:extLst>
        </xdr:cNvPr>
        <xdr:cNvSpPr/>
      </xdr:nvSpPr>
      <xdr:spPr>
        <a:xfrm>
          <a:off x="11382375" y="3829050"/>
          <a:ext cx="333375" cy="876300"/>
        </a:xfrm>
        <a:prstGeom prst="down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10</xdr:row>
      <xdr:rowOff>175036</xdr:rowOff>
    </xdr:from>
    <xdr:to>
      <xdr:col>6</xdr:col>
      <xdr:colOff>759162</xdr:colOff>
      <xdr:row>32</xdr:row>
      <xdr:rowOff>30256</xdr:rowOff>
    </xdr:to>
    <xdr:graphicFrame macro="">
      <xdr:nvGraphicFramePr>
        <xdr:cNvPr id="3" name="Graphique_B11">
          <a:extLst>
            <a:ext uri="{FF2B5EF4-FFF2-40B4-BE49-F238E27FC236}">
              <a16:creationId xmlns:a16="http://schemas.microsoft.com/office/drawing/2014/main" id="{06631012-CA2F-491F-AC44-D307995C5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784412</xdr:colOff>
      <xdr:row>51</xdr:row>
      <xdr:rowOff>38100</xdr:rowOff>
    </xdr:to>
    <xdr:graphicFrame macro="">
      <xdr:nvGraphicFramePr>
        <xdr:cNvPr id="2" name="Graphique_B33">
          <a:extLst>
            <a:ext uri="{FF2B5EF4-FFF2-40B4-BE49-F238E27FC236}">
              <a16:creationId xmlns:a16="http://schemas.microsoft.com/office/drawing/2014/main" id="{CBEBDE12-3BC0-42E8-B0BA-FAAFADBE8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8767129627" createdVersion="3" refreshedVersion="7" minRefreshableVersion="3" recordCount="243" xr:uid="{7E93A5F0-764A-49E4-BDD2-A1A67246D0CA}">
  <cacheSource type="external" connectionId="14"/>
  <cacheFields count="5">
    <cacheField name="Représentant - Nom" numFmtId="0">
      <sharedItems containsBlank="1" count="8">
        <m/>
        <s v="30381Nom"/>
        <s v="46139Nom"/>
        <s v="80278Nom"/>
        <s v="86053Nom"/>
        <s v="Lucas Patrick" u="1"/>
        <s v="Lucas Prescillia" u="1"/>
        <s v="Calizi Théo" u="1"/>
      </sharedItems>
    </cacheField>
    <cacheField name="Client - Nom" numFmtId="0">
      <sharedItems count="303">
        <s v="15357Nom"/>
        <s v="15581Nom"/>
        <s v="1566Nom"/>
        <s v="15838Nom"/>
        <s v="16145Nom"/>
        <s v="17735Nom"/>
        <s v="17848Nom"/>
        <s v="18597Nom"/>
        <s v="19755Nom"/>
        <s v="19857Nom"/>
        <s v="20435Nom"/>
        <s v="22589Nom"/>
        <s v="24954Nom"/>
        <s v="28930Nom"/>
        <s v="2901Nom"/>
        <s v="30839Nom"/>
        <s v="31033Nom"/>
        <s v="31344Nom"/>
        <s v="33394Nom"/>
        <s v="33826Nom"/>
        <s v="34578Nom"/>
        <s v="35702Nom"/>
        <s v="37761Nom"/>
        <s v="38613Nom"/>
        <s v="39433Nom"/>
        <s v="39587Nom"/>
        <s v="39668Nom"/>
        <s v="3975Nom"/>
        <s v="41114Nom"/>
        <s v="41312Nom"/>
        <s v="41879Nom"/>
        <s v="41923Nom"/>
        <s v="43537Nom"/>
        <s v="44938Nom"/>
        <s v="45633Nom"/>
        <s v="47052Nom"/>
        <s v="47253Nom"/>
        <s v="49110Nom"/>
        <s v="49452Nom"/>
        <s v="50982Nom"/>
        <s v="51686Nom"/>
        <s v="51719Nom"/>
        <s v="52322Nom"/>
        <s v="53351Nom"/>
        <s v="54047Nom"/>
        <s v="55060Nom"/>
        <s v="55445Nom"/>
        <s v="56716Nom"/>
        <s v="58741Nom"/>
        <s v="59208Nom"/>
        <s v="59618Nom"/>
        <s v="59640Nom"/>
        <s v="60517Nom"/>
        <s v="62601Nom"/>
        <s v="62822Nom"/>
        <s v="65233Nom"/>
        <s v="65797Nom"/>
        <s v="65936Nom"/>
        <s v="67892Nom"/>
        <s v="70081Nom"/>
        <s v="70561Nom"/>
        <s v="70955Nom"/>
        <s v="74445Nom"/>
        <s v="76511Nom"/>
        <s v="78356Nom"/>
        <s v="81458Nom"/>
        <s v="81565Nom"/>
        <s v="84333Nom"/>
        <s v="87095Nom"/>
        <s v="88550Nom"/>
        <s v="89288Nom"/>
        <s v="89430Nom"/>
        <s v="94629Nom"/>
        <s v="97962Nom"/>
        <s v="24506Nom"/>
        <s v="36327Nom"/>
        <s v="46695Nom"/>
        <s v="73724Nom"/>
        <s v="76391Nom"/>
        <s v="7813Nom"/>
        <s v="8153Nom"/>
        <s v="82254Nom"/>
        <s v="84502Nom"/>
        <s v="96713Nom"/>
        <s v="99536Nom"/>
        <s v="27458Nom"/>
        <s v="99751Nom"/>
        <s v="22240Nom"/>
        <s v="51732Nom"/>
        <s v="53220Nom"/>
        <s v="55785Nom"/>
        <s v="6315Nom"/>
        <s v="89014Nom"/>
        <s v="9947Nom"/>
        <s v="15334Nom"/>
        <s v="1995Nom"/>
        <s v="22255Nom"/>
        <s v="23652Nom"/>
        <s v="30897Nom"/>
        <s v="33269Nom"/>
        <s v="332Nom"/>
        <s v="35860Nom"/>
        <s v="37515Nom"/>
        <s v="54876Nom"/>
        <s v="56989Nom"/>
        <s v="61418Nom"/>
        <s v="6388Nom"/>
        <s v="76326Nom"/>
        <s v="83398Nom"/>
        <s v="84604Nom"/>
        <s v="85064Nom"/>
        <s v="Escande Isabelle" u="1"/>
        <s v="Fédération ADMR 13" u="1"/>
        <s v="Tosi Pascal" u="1"/>
        <s v="Climater Maintenance" u="1"/>
        <s v="Portelli" u="1"/>
        <s v="Renaudie" u="1"/>
        <s v="Hadda Mamine" u="1"/>
        <s v="Cabinet d'avocat SLK - SCM" u="1"/>
        <s v="CMT" u="1"/>
        <s v="Caillaud Nathalie" u="1"/>
        <s v="Union départementale CFDT" u="1"/>
        <s v="Adenium Avocat" u="1"/>
        <s v="Paul Gérard" u="1"/>
        <s v="Aviva Martigues" u="1"/>
        <s v="Restaurant Chez Aldo" u="1"/>
        <s v="Garage Berard" u="1"/>
        <s v="Aurignac Gilbert" u="1"/>
        <s v="Climavenue" u="1"/>
        <s v="Paul" u="1"/>
        <s v="Gorlier Céline" u="1"/>
        <s v="Loiacono Anthony" u="1"/>
        <s v="Buesa" u="1"/>
        <s v="Sedel SAS" u="1"/>
        <s v="Les Charpentiers Des Alpes Et" u="1"/>
        <s v="Bouygues E&amp;S FM France" u="1"/>
        <s v="COLUCHET" u="1"/>
        <s v="Cabinet Legal" u="1"/>
        <s v="Kendra Myriam" u="1"/>
        <s v="Giacometti" u="1"/>
        <s v="Favier Michel" u="1"/>
        <s v="Leboucher Sébastien" u="1"/>
        <s v="RICHARD Nicolas" u="1"/>
        <s v="Rousseau Wilfrid" u="1"/>
        <s v="Climatech" u="1"/>
        <s v="Engie - Axima" u="1"/>
        <s v="CALVITIERE" u="1"/>
        <s v="Ortega Francis" u="1"/>
        <s v="Comino Jeanne" u="1"/>
        <s v="Murillo Roseline" u="1"/>
        <s v="Ruiz Alain" u="1"/>
        <s v="ARTI-BAT" u="1"/>
        <s v="Mistras" u="1"/>
        <s v="SCI aux cigales" u="1"/>
        <s v="2C2L IMMO" u="1"/>
        <s v="CARAVAN'AIR" u="1"/>
        <s v="Navey" u="1"/>
        <s v="SPIE Industrie &amp; Tertiaire" u="1"/>
        <s v="Vilain" u="1"/>
        <s v="Hess" u="1"/>
        <s v="Baneras Dominique" u="1"/>
        <s v="Cumbo Nicolas" u="1"/>
        <s v="Miroiterie Marseillaise" u="1"/>
        <s v="Petit Nadine" u="1"/>
        <s v="Zerdan" u="1"/>
        <s v="Bonnici Géraldine" u="1"/>
        <s v="Barraco" u="1"/>
        <s v="INEO PROVENCE ET COTE D'AZUR" u="1"/>
        <s v="Marquez Lionel" u="1"/>
        <s v="Fraikin" u="1"/>
        <s v="Maquaire" u="1"/>
        <s v="Ferriere Marc" u="1"/>
        <s v="Gaye" u="1"/>
        <s v="Martin" u="1"/>
        <s v="CBC" u="1"/>
        <s v="Ortunio" u="1"/>
        <s v="Calizi Théo" u="1"/>
        <s v="Valenza Claude" u="1"/>
        <s v="DRFIP PACA" u="1"/>
        <s v="LOXAM TP" u="1"/>
        <s v="SPLEND'OR" u="1"/>
        <s v="Lucas Marc" u="1"/>
        <s v="Eiffage Energie Systèmes" u="1"/>
        <s v="Faudon" u="1"/>
        <s v="SDML" u="1"/>
        <s v="Domingo Nicolas" u="1"/>
        <s v="Nikitas" u="1"/>
        <s v="Venuti Richard" u="1"/>
        <s v="ENEDIS" u="1"/>
        <s v="J2P Concept" u="1"/>
        <s v="TOUCHON" u="1"/>
        <s v="Hermanovits Cesar" u="1"/>
        <s v="N'guyen" u="1"/>
        <s v="Molina-delaine" u="1"/>
        <s v="TECHNOTRANS" u="1"/>
        <s v="Sbr" u="1"/>
        <s v="ECO-CLIM" u="1"/>
        <s v="Chanceaux" u="1"/>
        <s v="Mairie de Vitrolles" u="1"/>
        <s v="Cometto" u="1"/>
        <s v="Molto" u="1"/>
        <s v="Neyja Produits" u="1"/>
        <s v="Navarro" u="1"/>
        <s v="Dupret" u="1"/>
        <s v="New Canebière" u="1"/>
        <s v="Nuances Unikalo" u="1"/>
        <s v="Ozee" u="1"/>
        <s v="Kerdranvat Marcel" u="1"/>
        <s v="Rivière" u="1"/>
        <s v="Macario" u="1"/>
        <s v="Thermitech" u="1"/>
        <s v="Ginet" u="1"/>
        <s v="S.A.S André Simon" u="1"/>
        <s v="Belloni Christophe" u="1"/>
        <s v="Potentialis" u="1"/>
        <s v="Hiver Sylvie" u="1"/>
        <s v="Le salon Johann Picard" u="1"/>
        <s v="Missenard-quint" u="1"/>
        <s v="Locatelli" u="1"/>
        <s v="GCC" u="1"/>
        <s v="Cognasse Jean-Pierre" u="1"/>
        <s v="SARL Snack les rives d'or" u="1"/>
        <s v="Faure Christiane" u="1"/>
        <s v="De Carvalho Arthur" u="1"/>
        <s v="Debaque Carole" u="1"/>
        <s v="SPIE Batignolles Energie Grand" u="1"/>
        <s v="SNEF" u="1"/>
        <s v="Tua" u="1"/>
        <s v="Dalkia - Région Méditerranée" u="1"/>
        <s v="ADEZIO" u="1"/>
        <s v="Durano" u="1"/>
        <s v="Ramette" u="1"/>
        <s v="Segui Laurent" u="1"/>
        <s v="STUDIO 2 HAIR" u="1"/>
        <s v="Pothier" u="1"/>
        <s v="Malet" u="1"/>
        <s v="Pelgrin Karine" u="1"/>
        <s v="Valenne Jean Louis" u="1"/>
        <s v="Carrasco" u="1"/>
        <s v="Pieren" u="1"/>
        <s v="Pasquarelli Jean" u="1"/>
        <s v="Clavier" u="1"/>
        <s v="ATC" u="1"/>
        <s v="Mairie de Callian" u="1"/>
        <s v="CRI PACA" u="1"/>
        <s v="Tribolo" u="1"/>
        <s v="Clery" u="1"/>
        <s v="Pons" u="1"/>
        <s v="Johnson Controls Industries SA" u="1"/>
        <s v="RAZEL-BEC" u="1"/>
        <s v="Perricone Angelique" u="1"/>
        <s v="Piccinini Romain" u="1"/>
        <s v="Dantant" u="1"/>
        <s v="Remusat" u="1"/>
        <s v="Perrot" u="1"/>
        <s v="Lietot" u="1"/>
        <s v="Degre Philippe" u="1"/>
        <s v="Sangline Thierry" u="1"/>
        <s v="Akkouche" u="1"/>
        <s v="Dehee" u="1"/>
        <s v="Delphine Lingerie" u="1"/>
        <s v="Casino Nicole" u="1"/>
        <s v="Buttazzoni" u="1"/>
        <s v="Jacquelinet" u="1"/>
        <s v="ALMA" u="1"/>
        <s v="Cregut Frédéric" u="1"/>
        <s v="Giorgio" u="1"/>
        <s v="Cabinet des Arcades" u="1"/>
        <s v="Rico Brice" u="1"/>
        <s v="CMT Services" u="1"/>
        <s v="Griffon Arnaud" u="1"/>
        <s v="BUROCONCEPT 13" u="1"/>
        <s v="Azard" u="1"/>
        <s v="Via Audit" u="1"/>
        <s v="Commune de Charleval" u="1"/>
        <s v="CLIM +" u="1"/>
        <s v="Vitale" u="1"/>
        <s v="Gillet Nathalie" u="1"/>
        <s v="EVO'AL" u="1"/>
        <s v="Miramas Chauffage Sanitaire" u="1"/>
        <s v="Guilbert" u="1"/>
        <s v="Charles Benjamin" u="1"/>
        <s v="Georges" u="1"/>
        <s v="Lacroix Raphaëlle" u="1"/>
        <s v="Chapon" u="1"/>
        <s v="Bouisset" u="1"/>
        <s v="Pollet" u="1"/>
        <s v="Thaveau Grégory" u="1"/>
        <s v="Muscinesi Julien" u="1"/>
        <s v="BURLE Victor" u="1"/>
        <s v="Dupla" u="1"/>
        <s v="All Sports Kafé" u="1"/>
        <s v="Cabinet médicale M. Pagnole" u="1"/>
        <s v="Brasserie la Mazarine" u="1"/>
        <s v="Vergé-Salamon Céline" u="1"/>
        <s v="Liberty Fitness" u="1"/>
        <s v="Serre Genevieve" u="1"/>
        <s v="Oasis groupe" u="1"/>
        <s v="Lamblin" u="1"/>
        <s v="Commune de Septèmes-les-Vallon" u="1"/>
        <s v="Dellova Alexandra" u="1"/>
        <s v="Kozman Philippe" u="1"/>
        <s v="Noon Graphic Design" u="1"/>
      </sharedItems>
    </cacheField>
    <cacheField name="Entêtes - Montant HT Net" numFmtId="0">
      <sharedItems containsSemiMixedTypes="0" containsString="0" containsNumber="1" minValue="-700" maxValue="106582.88"/>
    </cacheField>
    <cacheField name="Année document" numFmtId="0">
      <sharedItems containsSemiMixedTypes="0" containsString="0" containsNumber="1" containsInteger="1" minValue="2020" maxValue="2020" count="1">
        <n v="2020"/>
      </sharedItems>
    </cacheField>
    <cacheField name="Mois document" numFmtId="0">
      <sharedItems containsSemiMixedTypes="0" containsString="0" containsNumber="1" containsInteger="1" minValue="1" maxValue="12" count="12">
        <n v="6"/>
        <n v="3"/>
        <n v="11"/>
        <n v="2"/>
        <n v="8"/>
        <n v="12"/>
        <n v="7"/>
        <n v="10"/>
        <n v="4"/>
        <n v="1"/>
        <n v="9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8769212959" createdVersion="3" refreshedVersion="7" minRefreshableVersion="3" recordCount="243" xr:uid="{810B22AE-3A70-4B98-A864-1A4125A5664B}">
  <cacheSource type="external" connectionId="12"/>
  <cacheFields count="5">
    <cacheField name="Représentant - Nom" numFmtId="0">
      <sharedItems containsBlank="1" count="8">
        <m/>
        <s v="30381Nom"/>
        <s v="46139Nom"/>
        <s v="80278Nom"/>
        <s v="86053Nom"/>
        <s v="Lucas Patrick" u="1"/>
        <s v="Lucas Prescillia" u="1"/>
        <s v="Calizi Théo" u="1"/>
      </sharedItems>
    </cacheField>
    <cacheField name="Client - Nom" numFmtId="0">
      <sharedItems/>
    </cacheField>
    <cacheField name="Entêtes - Montant HT Net" numFmtId="0">
      <sharedItems containsSemiMixedTypes="0" containsString="0" containsNumber="1" minValue="-700" maxValue="106582.88"/>
    </cacheField>
    <cacheField name="Année document" numFmtId="0">
      <sharedItems containsSemiMixedTypes="0" containsString="0" containsNumber="1" containsInteger="1" minValue="2020" maxValue="2020" count="1">
        <n v="2020"/>
      </sharedItems>
    </cacheField>
    <cacheField name="Mois document" numFmtId="0">
      <sharedItems containsSemiMixedTypes="0" containsString="0" containsNumber="1" containsInteger="1" minValue="1" maxValue="12" count="12">
        <n v="6"/>
        <n v="3"/>
        <n v="11"/>
        <n v="2"/>
        <n v="8"/>
        <n v="12"/>
        <n v="7"/>
        <n v="10"/>
        <n v="4"/>
        <n v="1"/>
        <n v="9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">
  <r>
    <x v="0"/>
    <x v="0"/>
    <n v="480"/>
    <x v="0"/>
    <x v="0"/>
  </r>
  <r>
    <x v="0"/>
    <x v="0"/>
    <n v="700"/>
    <x v="0"/>
    <x v="1"/>
  </r>
  <r>
    <x v="0"/>
    <x v="0"/>
    <n v="985"/>
    <x v="0"/>
    <x v="2"/>
  </r>
  <r>
    <x v="0"/>
    <x v="0"/>
    <n v="1116"/>
    <x v="0"/>
    <x v="3"/>
  </r>
  <r>
    <x v="0"/>
    <x v="0"/>
    <n v="2110"/>
    <x v="0"/>
    <x v="4"/>
  </r>
  <r>
    <x v="0"/>
    <x v="0"/>
    <n v="2320"/>
    <x v="0"/>
    <x v="5"/>
  </r>
  <r>
    <x v="0"/>
    <x v="0"/>
    <n v="5180"/>
    <x v="0"/>
    <x v="6"/>
  </r>
  <r>
    <x v="0"/>
    <x v="0"/>
    <n v="5540"/>
    <x v="0"/>
    <x v="7"/>
  </r>
  <r>
    <x v="0"/>
    <x v="1"/>
    <n v="140"/>
    <x v="0"/>
    <x v="8"/>
  </r>
  <r>
    <x v="0"/>
    <x v="2"/>
    <n v="0"/>
    <x v="0"/>
    <x v="3"/>
  </r>
  <r>
    <x v="0"/>
    <x v="2"/>
    <n v="34276.999999999993"/>
    <x v="0"/>
    <x v="1"/>
  </r>
  <r>
    <x v="0"/>
    <x v="2"/>
    <n v="106582.88"/>
    <x v="0"/>
    <x v="9"/>
  </r>
  <r>
    <x v="0"/>
    <x v="3"/>
    <n v="275"/>
    <x v="0"/>
    <x v="0"/>
  </r>
  <r>
    <x v="0"/>
    <x v="4"/>
    <n v="470"/>
    <x v="0"/>
    <x v="3"/>
  </r>
  <r>
    <x v="0"/>
    <x v="5"/>
    <n v="2611.1999999999998"/>
    <x v="0"/>
    <x v="0"/>
  </r>
  <r>
    <x v="0"/>
    <x v="6"/>
    <n v="288"/>
    <x v="0"/>
    <x v="3"/>
  </r>
  <r>
    <x v="0"/>
    <x v="7"/>
    <n v="285"/>
    <x v="0"/>
    <x v="4"/>
  </r>
  <r>
    <x v="0"/>
    <x v="8"/>
    <n v="80"/>
    <x v="0"/>
    <x v="2"/>
  </r>
  <r>
    <x v="0"/>
    <x v="9"/>
    <n v="670"/>
    <x v="0"/>
    <x v="2"/>
  </r>
  <r>
    <x v="0"/>
    <x v="10"/>
    <n v="3230"/>
    <x v="0"/>
    <x v="6"/>
  </r>
  <r>
    <x v="0"/>
    <x v="11"/>
    <n v="325"/>
    <x v="0"/>
    <x v="6"/>
  </r>
  <r>
    <x v="0"/>
    <x v="12"/>
    <n v="31830.400000000001"/>
    <x v="0"/>
    <x v="0"/>
  </r>
  <r>
    <x v="0"/>
    <x v="13"/>
    <n v="150"/>
    <x v="0"/>
    <x v="3"/>
  </r>
  <r>
    <x v="0"/>
    <x v="13"/>
    <n v="240"/>
    <x v="0"/>
    <x v="0"/>
  </r>
  <r>
    <x v="0"/>
    <x v="13"/>
    <n v="1860"/>
    <x v="0"/>
    <x v="9"/>
  </r>
  <r>
    <x v="0"/>
    <x v="14"/>
    <n v="287"/>
    <x v="0"/>
    <x v="2"/>
  </r>
  <r>
    <x v="0"/>
    <x v="15"/>
    <n v="5635"/>
    <x v="0"/>
    <x v="2"/>
  </r>
  <r>
    <x v="0"/>
    <x v="16"/>
    <n v="8099"/>
    <x v="0"/>
    <x v="5"/>
  </r>
  <r>
    <x v="0"/>
    <x v="17"/>
    <n v="180"/>
    <x v="0"/>
    <x v="0"/>
  </r>
  <r>
    <x v="0"/>
    <x v="18"/>
    <n v="160"/>
    <x v="0"/>
    <x v="0"/>
  </r>
  <r>
    <x v="0"/>
    <x v="18"/>
    <n v="785"/>
    <x v="0"/>
    <x v="6"/>
  </r>
  <r>
    <x v="0"/>
    <x v="18"/>
    <n v="1385"/>
    <x v="0"/>
    <x v="7"/>
  </r>
  <r>
    <x v="0"/>
    <x v="19"/>
    <n v="260"/>
    <x v="0"/>
    <x v="3"/>
  </r>
  <r>
    <x v="0"/>
    <x v="20"/>
    <n v="90"/>
    <x v="0"/>
    <x v="3"/>
  </r>
  <r>
    <x v="0"/>
    <x v="21"/>
    <n v="-700"/>
    <x v="0"/>
    <x v="0"/>
  </r>
  <r>
    <x v="0"/>
    <x v="22"/>
    <n v="3828"/>
    <x v="0"/>
    <x v="7"/>
  </r>
  <r>
    <x v="0"/>
    <x v="23"/>
    <n v="-90"/>
    <x v="0"/>
    <x v="7"/>
  </r>
  <r>
    <x v="0"/>
    <x v="24"/>
    <n v="320"/>
    <x v="0"/>
    <x v="5"/>
  </r>
  <r>
    <x v="0"/>
    <x v="25"/>
    <n v="90"/>
    <x v="0"/>
    <x v="2"/>
  </r>
  <r>
    <x v="0"/>
    <x v="26"/>
    <n v="62"/>
    <x v="0"/>
    <x v="3"/>
  </r>
  <r>
    <x v="0"/>
    <x v="26"/>
    <n v="307"/>
    <x v="0"/>
    <x v="0"/>
  </r>
  <r>
    <x v="0"/>
    <x v="27"/>
    <n v="785"/>
    <x v="0"/>
    <x v="2"/>
  </r>
  <r>
    <x v="0"/>
    <x v="28"/>
    <n v="30"/>
    <x v="0"/>
    <x v="2"/>
  </r>
  <r>
    <x v="0"/>
    <x v="29"/>
    <n v="400"/>
    <x v="0"/>
    <x v="10"/>
  </r>
  <r>
    <x v="0"/>
    <x v="30"/>
    <n v="1515"/>
    <x v="0"/>
    <x v="6"/>
  </r>
  <r>
    <x v="0"/>
    <x v="31"/>
    <n v="0"/>
    <x v="0"/>
    <x v="7"/>
  </r>
  <r>
    <x v="0"/>
    <x v="32"/>
    <n v="640"/>
    <x v="0"/>
    <x v="6"/>
  </r>
  <r>
    <x v="0"/>
    <x v="33"/>
    <n v="0"/>
    <x v="0"/>
    <x v="0"/>
  </r>
  <r>
    <x v="0"/>
    <x v="34"/>
    <n v="4514"/>
    <x v="0"/>
    <x v="4"/>
  </r>
  <r>
    <x v="0"/>
    <x v="35"/>
    <n v="210"/>
    <x v="0"/>
    <x v="6"/>
  </r>
  <r>
    <x v="0"/>
    <x v="36"/>
    <n v="1074"/>
    <x v="0"/>
    <x v="3"/>
  </r>
  <r>
    <x v="0"/>
    <x v="37"/>
    <n v="330"/>
    <x v="0"/>
    <x v="6"/>
  </r>
  <r>
    <x v="0"/>
    <x v="37"/>
    <n v="701.99"/>
    <x v="0"/>
    <x v="0"/>
  </r>
  <r>
    <x v="0"/>
    <x v="37"/>
    <n v="13337.86"/>
    <x v="0"/>
    <x v="3"/>
  </r>
  <r>
    <x v="0"/>
    <x v="38"/>
    <n v="2100"/>
    <x v="0"/>
    <x v="2"/>
  </r>
  <r>
    <x v="0"/>
    <x v="39"/>
    <n v="840"/>
    <x v="0"/>
    <x v="11"/>
  </r>
  <r>
    <x v="0"/>
    <x v="39"/>
    <n v="920"/>
    <x v="0"/>
    <x v="1"/>
  </r>
  <r>
    <x v="0"/>
    <x v="39"/>
    <n v="1212"/>
    <x v="0"/>
    <x v="2"/>
  </r>
  <r>
    <x v="0"/>
    <x v="39"/>
    <n v="2540"/>
    <x v="0"/>
    <x v="10"/>
  </r>
  <r>
    <x v="0"/>
    <x v="39"/>
    <n v="4765"/>
    <x v="0"/>
    <x v="5"/>
  </r>
  <r>
    <x v="0"/>
    <x v="39"/>
    <n v="6535"/>
    <x v="0"/>
    <x v="6"/>
  </r>
  <r>
    <x v="0"/>
    <x v="39"/>
    <n v="11910"/>
    <x v="0"/>
    <x v="3"/>
  </r>
  <r>
    <x v="0"/>
    <x v="39"/>
    <n v="12726"/>
    <x v="0"/>
    <x v="0"/>
  </r>
  <r>
    <x v="0"/>
    <x v="40"/>
    <n v="275"/>
    <x v="0"/>
    <x v="0"/>
  </r>
  <r>
    <x v="0"/>
    <x v="40"/>
    <n v="1956"/>
    <x v="0"/>
    <x v="1"/>
  </r>
  <r>
    <x v="0"/>
    <x v="41"/>
    <n v="58.33"/>
    <x v="0"/>
    <x v="6"/>
  </r>
  <r>
    <x v="0"/>
    <x v="42"/>
    <n v="1043.25"/>
    <x v="0"/>
    <x v="6"/>
  </r>
  <r>
    <x v="0"/>
    <x v="42"/>
    <n v="9389.25"/>
    <x v="0"/>
    <x v="11"/>
  </r>
  <r>
    <x v="0"/>
    <x v="43"/>
    <n v="780"/>
    <x v="0"/>
    <x v="4"/>
  </r>
  <r>
    <x v="0"/>
    <x v="44"/>
    <n v="320"/>
    <x v="0"/>
    <x v="1"/>
  </r>
  <r>
    <x v="0"/>
    <x v="45"/>
    <n v="12654.01"/>
    <x v="0"/>
    <x v="5"/>
  </r>
  <r>
    <x v="0"/>
    <x v="45"/>
    <n v="15330"/>
    <x v="0"/>
    <x v="7"/>
  </r>
  <r>
    <x v="0"/>
    <x v="45"/>
    <n v="25613.97"/>
    <x v="0"/>
    <x v="8"/>
  </r>
  <r>
    <x v="0"/>
    <x v="45"/>
    <n v="83304.97"/>
    <x v="0"/>
    <x v="10"/>
  </r>
  <r>
    <x v="0"/>
    <x v="45"/>
    <n v="98336.95"/>
    <x v="0"/>
    <x v="9"/>
  </r>
  <r>
    <x v="0"/>
    <x v="46"/>
    <n v="1450"/>
    <x v="0"/>
    <x v="0"/>
  </r>
  <r>
    <x v="0"/>
    <x v="46"/>
    <n v="1940"/>
    <x v="0"/>
    <x v="2"/>
  </r>
  <r>
    <x v="0"/>
    <x v="46"/>
    <n v="2430"/>
    <x v="0"/>
    <x v="5"/>
  </r>
  <r>
    <x v="0"/>
    <x v="46"/>
    <n v="4670"/>
    <x v="0"/>
    <x v="10"/>
  </r>
  <r>
    <x v="0"/>
    <x v="46"/>
    <n v="5620"/>
    <x v="0"/>
    <x v="6"/>
  </r>
  <r>
    <x v="0"/>
    <x v="47"/>
    <n v="270"/>
    <x v="0"/>
    <x v="10"/>
  </r>
  <r>
    <x v="0"/>
    <x v="47"/>
    <n v="530"/>
    <x v="0"/>
    <x v="6"/>
  </r>
  <r>
    <x v="0"/>
    <x v="47"/>
    <n v="630"/>
    <x v="0"/>
    <x v="2"/>
  </r>
  <r>
    <x v="0"/>
    <x v="47"/>
    <n v="970"/>
    <x v="0"/>
    <x v="3"/>
  </r>
  <r>
    <x v="0"/>
    <x v="48"/>
    <n v="540"/>
    <x v="0"/>
    <x v="10"/>
  </r>
  <r>
    <x v="0"/>
    <x v="48"/>
    <n v="1280"/>
    <x v="0"/>
    <x v="3"/>
  </r>
  <r>
    <x v="0"/>
    <x v="49"/>
    <n v="-120"/>
    <x v="0"/>
    <x v="0"/>
  </r>
  <r>
    <x v="0"/>
    <x v="49"/>
    <n v="120"/>
    <x v="0"/>
    <x v="11"/>
  </r>
  <r>
    <x v="0"/>
    <x v="49"/>
    <n v="220"/>
    <x v="0"/>
    <x v="3"/>
  </r>
  <r>
    <x v="0"/>
    <x v="50"/>
    <n v="340"/>
    <x v="0"/>
    <x v="4"/>
  </r>
  <r>
    <x v="0"/>
    <x v="51"/>
    <n v="1280"/>
    <x v="0"/>
    <x v="7"/>
  </r>
  <r>
    <x v="0"/>
    <x v="52"/>
    <n v="55"/>
    <x v="0"/>
    <x v="6"/>
  </r>
  <r>
    <x v="0"/>
    <x v="53"/>
    <n v="11595"/>
    <x v="0"/>
    <x v="7"/>
  </r>
  <r>
    <x v="0"/>
    <x v="54"/>
    <n v="850"/>
    <x v="0"/>
    <x v="9"/>
  </r>
  <r>
    <x v="0"/>
    <x v="54"/>
    <n v="1220"/>
    <x v="0"/>
    <x v="6"/>
  </r>
  <r>
    <x v="0"/>
    <x v="54"/>
    <n v="1290"/>
    <x v="0"/>
    <x v="10"/>
  </r>
  <r>
    <x v="0"/>
    <x v="54"/>
    <n v="1350"/>
    <x v="0"/>
    <x v="3"/>
  </r>
  <r>
    <x v="0"/>
    <x v="54"/>
    <n v="2670"/>
    <x v="0"/>
    <x v="7"/>
  </r>
  <r>
    <x v="0"/>
    <x v="54"/>
    <n v="25518.23"/>
    <x v="0"/>
    <x v="0"/>
  </r>
  <r>
    <x v="0"/>
    <x v="55"/>
    <n v="1195"/>
    <x v="0"/>
    <x v="6"/>
  </r>
  <r>
    <x v="0"/>
    <x v="56"/>
    <n v="435"/>
    <x v="0"/>
    <x v="6"/>
  </r>
  <r>
    <x v="0"/>
    <x v="57"/>
    <n v="90"/>
    <x v="0"/>
    <x v="3"/>
  </r>
  <r>
    <x v="0"/>
    <x v="58"/>
    <n v="160"/>
    <x v="0"/>
    <x v="1"/>
  </r>
  <r>
    <x v="0"/>
    <x v="59"/>
    <n v="1095"/>
    <x v="0"/>
    <x v="0"/>
  </r>
  <r>
    <x v="0"/>
    <x v="60"/>
    <n v="120"/>
    <x v="0"/>
    <x v="0"/>
  </r>
  <r>
    <x v="0"/>
    <x v="61"/>
    <n v="560"/>
    <x v="0"/>
    <x v="3"/>
  </r>
  <r>
    <x v="0"/>
    <x v="61"/>
    <n v="695"/>
    <x v="0"/>
    <x v="7"/>
  </r>
  <r>
    <x v="0"/>
    <x v="62"/>
    <n v="17928"/>
    <x v="0"/>
    <x v="7"/>
  </r>
  <r>
    <x v="0"/>
    <x v="63"/>
    <n v="15"/>
    <x v="0"/>
    <x v="6"/>
  </r>
  <r>
    <x v="0"/>
    <x v="64"/>
    <n v="25"/>
    <x v="0"/>
    <x v="6"/>
  </r>
  <r>
    <x v="0"/>
    <x v="65"/>
    <n v="420"/>
    <x v="0"/>
    <x v="1"/>
  </r>
  <r>
    <x v="0"/>
    <x v="65"/>
    <n v="550"/>
    <x v="0"/>
    <x v="0"/>
  </r>
  <r>
    <x v="0"/>
    <x v="65"/>
    <n v="2080"/>
    <x v="0"/>
    <x v="2"/>
  </r>
  <r>
    <x v="0"/>
    <x v="66"/>
    <n v="0"/>
    <x v="0"/>
    <x v="9"/>
  </r>
  <r>
    <x v="0"/>
    <x v="66"/>
    <n v="0"/>
    <x v="0"/>
    <x v="1"/>
  </r>
  <r>
    <x v="0"/>
    <x v="67"/>
    <n v="245"/>
    <x v="0"/>
    <x v="2"/>
  </r>
  <r>
    <x v="0"/>
    <x v="67"/>
    <n v="400"/>
    <x v="0"/>
    <x v="10"/>
  </r>
  <r>
    <x v="0"/>
    <x v="67"/>
    <n v="1445"/>
    <x v="0"/>
    <x v="0"/>
  </r>
  <r>
    <x v="0"/>
    <x v="67"/>
    <n v="1710"/>
    <x v="0"/>
    <x v="11"/>
  </r>
  <r>
    <x v="0"/>
    <x v="67"/>
    <n v="2660"/>
    <x v="0"/>
    <x v="3"/>
  </r>
  <r>
    <x v="0"/>
    <x v="67"/>
    <n v="8120"/>
    <x v="0"/>
    <x v="6"/>
  </r>
  <r>
    <x v="0"/>
    <x v="68"/>
    <n v="920"/>
    <x v="0"/>
    <x v="1"/>
  </r>
  <r>
    <x v="0"/>
    <x v="69"/>
    <n v="2620"/>
    <x v="0"/>
    <x v="9"/>
  </r>
  <r>
    <x v="0"/>
    <x v="70"/>
    <n v="430"/>
    <x v="0"/>
    <x v="10"/>
  </r>
  <r>
    <x v="0"/>
    <x v="71"/>
    <n v="250"/>
    <x v="0"/>
    <x v="10"/>
  </r>
  <r>
    <x v="0"/>
    <x v="72"/>
    <n v="9295"/>
    <x v="0"/>
    <x v="6"/>
  </r>
  <r>
    <x v="0"/>
    <x v="73"/>
    <n v="80"/>
    <x v="0"/>
    <x v="9"/>
  </r>
  <r>
    <x v="1"/>
    <x v="7"/>
    <n v="607"/>
    <x v="0"/>
    <x v="11"/>
  </r>
  <r>
    <x v="1"/>
    <x v="74"/>
    <n v="750"/>
    <x v="0"/>
    <x v="3"/>
  </r>
  <r>
    <x v="1"/>
    <x v="74"/>
    <n v="3000"/>
    <x v="0"/>
    <x v="9"/>
  </r>
  <r>
    <x v="1"/>
    <x v="74"/>
    <n v="7277"/>
    <x v="0"/>
    <x v="5"/>
  </r>
  <r>
    <x v="1"/>
    <x v="74"/>
    <n v="7670"/>
    <x v="0"/>
    <x v="11"/>
  </r>
  <r>
    <x v="1"/>
    <x v="74"/>
    <n v="7740"/>
    <x v="0"/>
    <x v="4"/>
  </r>
  <r>
    <x v="1"/>
    <x v="74"/>
    <n v="8690.5"/>
    <x v="0"/>
    <x v="7"/>
  </r>
  <r>
    <x v="1"/>
    <x v="74"/>
    <n v="11013"/>
    <x v="0"/>
    <x v="6"/>
  </r>
  <r>
    <x v="1"/>
    <x v="74"/>
    <n v="13184"/>
    <x v="0"/>
    <x v="10"/>
  </r>
  <r>
    <x v="1"/>
    <x v="74"/>
    <n v="15340"/>
    <x v="0"/>
    <x v="8"/>
  </r>
  <r>
    <x v="1"/>
    <x v="74"/>
    <n v="16402.5"/>
    <x v="0"/>
    <x v="1"/>
  </r>
  <r>
    <x v="1"/>
    <x v="75"/>
    <n v="5965"/>
    <x v="0"/>
    <x v="2"/>
  </r>
  <r>
    <x v="1"/>
    <x v="26"/>
    <n v="195"/>
    <x v="0"/>
    <x v="9"/>
  </r>
  <r>
    <x v="1"/>
    <x v="76"/>
    <n v="145"/>
    <x v="0"/>
    <x v="9"/>
  </r>
  <r>
    <x v="1"/>
    <x v="40"/>
    <n v="1489"/>
    <x v="0"/>
    <x v="7"/>
  </r>
  <r>
    <x v="1"/>
    <x v="54"/>
    <n v="1000"/>
    <x v="0"/>
    <x v="5"/>
  </r>
  <r>
    <x v="1"/>
    <x v="77"/>
    <n v="200"/>
    <x v="0"/>
    <x v="3"/>
  </r>
  <r>
    <x v="1"/>
    <x v="78"/>
    <n v="390"/>
    <x v="0"/>
    <x v="3"/>
  </r>
  <r>
    <x v="1"/>
    <x v="79"/>
    <n v="7510"/>
    <x v="0"/>
    <x v="2"/>
  </r>
  <r>
    <x v="1"/>
    <x v="64"/>
    <n v="556"/>
    <x v="0"/>
    <x v="3"/>
  </r>
  <r>
    <x v="1"/>
    <x v="80"/>
    <n v="110"/>
    <x v="0"/>
    <x v="3"/>
  </r>
  <r>
    <x v="1"/>
    <x v="81"/>
    <n v="2490"/>
    <x v="0"/>
    <x v="2"/>
  </r>
  <r>
    <x v="1"/>
    <x v="82"/>
    <n v="230"/>
    <x v="0"/>
    <x v="3"/>
  </r>
  <r>
    <x v="1"/>
    <x v="83"/>
    <n v="880"/>
    <x v="0"/>
    <x v="2"/>
  </r>
  <r>
    <x v="1"/>
    <x v="84"/>
    <n v="8305"/>
    <x v="0"/>
    <x v="2"/>
  </r>
  <r>
    <x v="2"/>
    <x v="85"/>
    <n v="2760"/>
    <x v="0"/>
    <x v="2"/>
  </r>
  <r>
    <x v="2"/>
    <x v="53"/>
    <n v="440"/>
    <x v="0"/>
    <x v="2"/>
  </r>
  <r>
    <x v="2"/>
    <x v="86"/>
    <n v="515"/>
    <x v="0"/>
    <x v="10"/>
  </r>
  <r>
    <x v="3"/>
    <x v="87"/>
    <n v="18212.55"/>
    <x v="0"/>
    <x v="5"/>
  </r>
  <r>
    <x v="3"/>
    <x v="23"/>
    <n v="8722.52"/>
    <x v="0"/>
    <x v="6"/>
  </r>
  <r>
    <x v="3"/>
    <x v="26"/>
    <n v="700"/>
    <x v="0"/>
    <x v="2"/>
  </r>
  <r>
    <x v="3"/>
    <x v="88"/>
    <n v="48.4"/>
    <x v="0"/>
    <x v="2"/>
  </r>
  <r>
    <x v="3"/>
    <x v="89"/>
    <n v="165"/>
    <x v="0"/>
    <x v="5"/>
  </r>
  <r>
    <x v="3"/>
    <x v="45"/>
    <n v="2939.9"/>
    <x v="0"/>
    <x v="8"/>
  </r>
  <r>
    <x v="3"/>
    <x v="45"/>
    <n v="6926"/>
    <x v="0"/>
    <x v="10"/>
  </r>
  <r>
    <x v="3"/>
    <x v="45"/>
    <n v="7173.83"/>
    <x v="0"/>
    <x v="9"/>
  </r>
  <r>
    <x v="3"/>
    <x v="45"/>
    <n v="46058.92"/>
    <x v="0"/>
    <x v="5"/>
  </r>
  <r>
    <x v="3"/>
    <x v="90"/>
    <n v="4870"/>
    <x v="0"/>
    <x v="2"/>
  </r>
  <r>
    <x v="3"/>
    <x v="90"/>
    <n v="6350"/>
    <x v="0"/>
    <x v="5"/>
  </r>
  <r>
    <x v="3"/>
    <x v="54"/>
    <n v="1235"/>
    <x v="0"/>
    <x v="8"/>
  </r>
  <r>
    <x v="3"/>
    <x v="54"/>
    <n v="1435"/>
    <x v="0"/>
    <x v="7"/>
  </r>
  <r>
    <x v="3"/>
    <x v="54"/>
    <n v="2480"/>
    <x v="0"/>
    <x v="4"/>
  </r>
  <r>
    <x v="3"/>
    <x v="54"/>
    <n v="4381"/>
    <x v="0"/>
    <x v="11"/>
  </r>
  <r>
    <x v="3"/>
    <x v="54"/>
    <n v="5710"/>
    <x v="0"/>
    <x v="3"/>
  </r>
  <r>
    <x v="3"/>
    <x v="54"/>
    <n v="6760"/>
    <x v="0"/>
    <x v="6"/>
  </r>
  <r>
    <x v="3"/>
    <x v="54"/>
    <n v="8820"/>
    <x v="0"/>
    <x v="2"/>
  </r>
  <r>
    <x v="3"/>
    <x v="54"/>
    <n v="10218"/>
    <x v="0"/>
    <x v="10"/>
  </r>
  <r>
    <x v="3"/>
    <x v="91"/>
    <n v="16077"/>
    <x v="0"/>
    <x v="4"/>
  </r>
  <r>
    <x v="3"/>
    <x v="59"/>
    <n v="1095"/>
    <x v="0"/>
    <x v="10"/>
  </r>
  <r>
    <x v="3"/>
    <x v="59"/>
    <n v="1790"/>
    <x v="0"/>
    <x v="5"/>
  </r>
  <r>
    <x v="3"/>
    <x v="92"/>
    <n v="420"/>
    <x v="0"/>
    <x v="2"/>
  </r>
  <r>
    <x v="3"/>
    <x v="93"/>
    <n v="988"/>
    <x v="0"/>
    <x v="5"/>
  </r>
  <r>
    <x v="3"/>
    <x v="93"/>
    <n v="18417.05"/>
    <x v="0"/>
    <x v="11"/>
  </r>
  <r>
    <x v="3"/>
    <x v="93"/>
    <n v="22129.9"/>
    <x v="0"/>
    <x v="1"/>
  </r>
  <r>
    <x v="4"/>
    <x v="94"/>
    <n v="740"/>
    <x v="0"/>
    <x v="2"/>
  </r>
  <r>
    <x v="4"/>
    <x v="94"/>
    <n v="830"/>
    <x v="0"/>
    <x v="1"/>
  </r>
  <r>
    <x v="4"/>
    <x v="0"/>
    <n v="780"/>
    <x v="0"/>
    <x v="5"/>
  </r>
  <r>
    <x v="4"/>
    <x v="0"/>
    <n v="1180"/>
    <x v="0"/>
    <x v="7"/>
  </r>
  <r>
    <x v="4"/>
    <x v="0"/>
    <n v="1320"/>
    <x v="0"/>
    <x v="3"/>
  </r>
  <r>
    <x v="4"/>
    <x v="0"/>
    <n v="2065"/>
    <x v="0"/>
    <x v="2"/>
  </r>
  <r>
    <x v="4"/>
    <x v="0"/>
    <n v="7430"/>
    <x v="0"/>
    <x v="10"/>
  </r>
  <r>
    <x v="4"/>
    <x v="1"/>
    <n v="740"/>
    <x v="0"/>
    <x v="10"/>
  </r>
  <r>
    <x v="4"/>
    <x v="1"/>
    <n v="1620"/>
    <x v="0"/>
    <x v="3"/>
  </r>
  <r>
    <x v="4"/>
    <x v="95"/>
    <n v="545.45000000000005"/>
    <x v="0"/>
    <x v="9"/>
  </r>
  <r>
    <x v="4"/>
    <x v="10"/>
    <n v="370"/>
    <x v="0"/>
    <x v="2"/>
  </r>
  <r>
    <x v="4"/>
    <x v="10"/>
    <n v="670"/>
    <x v="0"/>
    <x v="5"/>
  </r>
  <r>
    <x v="4"/>
    <x v="10"/>
    <n v="1740"/>
    <x v="0"/>
    <x v="10"/>
  </r>
  <r>
    <x v="4"/>
    <x v="96"/>
    <n v="130"/>
    <x v="0"/>
    <x v="2"/>
  </r>
  <r>
    <x v="4"/>
    <x v="97"/>
    <n v="215"/>
    <x v="0"/>
    <x v="5"/>
  </r>
  <r>
    <x v="4"/>
    <x v="98"/>
    <n v="390"/>
    <x v="0"/>
    <x v="3"/>
  </r>
  <r>
    <x v="4"/>
    <x v="99"/>
    <n v="390"/>
    <x v="0"/>
    <x v="3"/>
  </r>
  <r>
    <x v="4"/>
    <x v="100"/>
    <n v="260"/>
    <x v="0"/>
    <x v="10"/>
  </r>
  <r>
    <x v="4"/>
    <x v="18"/>
    <n v="315"/>
    <x v="0"/>
    <x v="3"/>
  </r>
  <r>
    <x v="4"/>
    <x v="21"/>
    <n v="700"/>
    <x v="0"/>
    <x v="1"/>
  </r>
  <r>
    <x v="4"/>
    <x v="21"/>
    <n v="700"/>
    <x v="0"/>
    <x v="0"/>
  </r>
  <r>
    <x v="4"/>
    <x v="101"/>
    <n v="246"/>
    <x v="0"/>
    <x v="10"/>
  </r>
  <r>
    <x v="4"/>
    <x v="102"/>
    <n v="495"/>
    <x v="0"/>
    <x v="5"/>
  </r>
  <r>
    <x v="4"/>
    <x v="22"/>
    <n v="985"/>
    <x v="0"/>
    <x v="10"/>
  </r>
  <r>
    <x v="4"/>
    <x v="29"/>
    <n v="560"/>
    <x v="0"/>
    <x v="7"/>
  </r>
  <r>
    <x v="4"/>
    <x v="39"/>
    <n v="195"/>
    <x v="0"/>
    <x v="8"/>
  </r>
  <r>
    <x v="4"/>
    <x v="39"/>
    <n v="250"/>
    <x v="0"/>
    <x v="1"/>
  </r>
  <r>
    <x v="4"/>
    <x v="39"/>
    <n v="968"/>
    <x v="0"/>
    <x v="2"/>
  </r>
  <r>
    <x v="4"/>
    <x v="39"/>
    <n v="2447.5"/>
    <x v="0"/>
    <x v="9"/>
  </r>
  <r>
    <x v="4"/>
    <x v="39"/>
    <n v="2806.25"/>
    <x v="0"/>
    <x v="5"/>
  </r>
  <r>
    <x v="4"/>
    <x v="39"/>
    <n v="2945"/>
    <x v="0"/>
    <x v="3"/>
  </r>
  <r>
    <x v="4"/>
    <x v="39"/>
    <n v="2980"/>
    <x v="0"/>
    <x v="7"/>
  </r>
  <r>
    <x v="4"/>
    <x v="39"/>
    <n v="13798"/>
    <x v="0"/>
    <x v="10"/>
  </r>
  <r>
    <x v="4"/>
    <x v="103"/>
    <n v="1960"/>
    <x v="0"/>
    <x v="6"/>
  </r>
  <r>
    <x v="4"/>
    <x v="46"/>
    <n v="385"/>
    <x v="0"/>
    <x v="9"/>
  </r>
  <r>
    <x v="4"/>
    <x v="46"/>
    <n v="480"/>
    <x v="0"/>
    <x v="1"/>
  </r>
  <r>
    <x v="4"/>
    <x v="46"/>
    <n v="1165"/>
    <x v="0"/>
    <x v="10"/>
  </r>
  <r>
    <x v="4"/>
    <x v="46"/>
    <n v="5175"/>
    <x v="0"/>
    <x v="2"/>
  </r>
  <r>
    <x v="4"/>
    <x v="46"/>
    <n v="8655"/>
    <x v="0"/>
    <x v="5"/>
  </r>
  <r>
    <x v="4"/>
    <x v="47"/>
    <n v="220"/>
    <x v="0"/>
    <x v="9"/>
  </r>
  <r>
    <x v="4"/>
    <x v="104"/>
    <n v="340"/>
    <x v="0"/>
    <x v="10"/>
  </r>
  <r>
    <x v="4"/>
    <x v="50"/>
    <n v="120"/>
    <x v="0"/>
    <x v="2"/>
  </r>
  <r>
    <x v="4"/>
    <x v="51"/>
    <n v="1280"/>
    <x v="0"/>
    <x v="10"/>
  </r>
  <r>
    <x v="4"/>
    <x v="105"/>
    <n v="2420"/>
    <x v="0"/>
    <x v="6"/>
  </r>
  <r>
    <x v="4"/>
    <x v="54"/>
    <n v="1220"/>
    <x v="0"/>
    <x v="2"/>
  </r>
  <r>
    <x v="4"/>
    <x v="54"/>
    <n v="7460"/>
    <x v="0"/>
    <x v="10"/>
  </r>
  <r>
    <x v="4"/>
    <x v="106"/>
    <n v="6361"/>
    <x v="0"/>
    <x v="10"/>
  </r>
  <r>
    <x v="4"/>
    <x v="61"/>
    <n v="440"/>
    <x v="0"/>
    <x v="3"/>
  </r>
  <r>
    <x v="4"/>
    <x v="61"/>
    <n v="660"/>
    <x v="0"/>
    <x v="1"/>
  </r>
  <r>
    <x v="4"/>
    <x v="61"/>
    <n v="735"/>
    <x v="0"/>
    <x v="2"/>
  </r>
  <r>
    <x v="4"/>
    <x v="61"/>
    <n v="875"/>
    <x v="0"/>
    <x v="5"/>
  </r>
  <r>
    <x v="4"/>
    <x v="107"/>
    <n v="350"/>
    <x v="0"/>
    <x v="5"/>
  </r>
  <r>
    <x v="4"/>
    <x v="65"/>
    <n v="345"/>
    <x v="0"/>
    <x v="2"/>
  </r>
  <r>
    <x v="4"/>
    <x v="65"/>
    <n v="610"/>
    <x v="0"/>
    <x v="10"/>
  </r>
  <r>
    <x v="4"/>
    <x v="65"/>
    <n v="880"/>
    <x v="0"/>
    <x v="5"/>
  </r>
  <r>
    <x v="4"/>
    <x v="108"/>
    <n v="140"/>
    <x v="0"/>
    <x v="5"/>
  </r>
  <r>
    <x v="4"/>
    <x v="67"/>
    <n v="3190"/>
    <x v="0"/>
    <x v="3"/>
  </r>
  <r>
    <x v="4"/>
    <x v="67"/>
    <n v="4500"/>
    <x v="0"/>
    <x v="9"/>
  </r>
  <r>
    <x v="4"/>
    <x v="67"/>
    <n v="9420"/>
    <x v="0"/>
    <x v="10"/>
  </r>
  <r>
    <x v="4"/>
    <x v="109"/>
    <n v="660"/>
    <x v="0"/>
    <x v="2"/>
  </r>
  <r>
    <x v="4"/>
    <x v="110"/>
    <n v="430"/>
    <x v="0"/>
    <x v="1"/>
  </r>
  <r>
    <x v="4"/>
    <x v="70"/>
    <n v="820"/>
    <x v="0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">
  <r>
    <x v="0"/>
    <s v="15357Nom"/>
    <n v="480"/>
    <x v="0"/>
    <x v="0"/>
  </r>
  <r>
    <x v="0"/>
    <s v="15357Nom"/>
    <n v="700"/>
    <x v="0"/>
    <x v="1"/>
  </r>
  <r>
    <x v="0"/>
    <s v="15357Nom"/>
    <n v="985"/>
    <x v="0"/>
    <x v="2"/>
  </r>
  <r>
    <x v="0"/>
    <s v="15357Nom"/>
    <n v="1116"/>
    <x v="0"/>
    <x v="3"/>
  </r>
  <r>
    <x v="0"/>
    <s v="15357Nom"/>
    <n v="2110"/>
    <x v="0"/>
    <x v="4"/>
  </r>
  <r>
    <x v="0"/>
    <s v="15357Nom"/>
    <n v="2320"/>
    <x v="0"/>
    <x v="5"/>
  </r>
  <r>
    <x v="0"/>
    <s v="15357Nom"/>
    <n v="5180"/>
    <x v="0"/>
    <x v="6"/>
  </r>
  <r>
    <x v="0"/>
    <s v="15357Nom"/>
    <n v="5540"/>
    <x v="0"/>
    <x v="7"/>
  </r>
  <r>
    <x v="0"/>
    <s v="15581Nom"/>
    <n v="140"/>
    <x v="0"/>
    <x v="8"/>
  </r>
  <r>
    <x v="0"/>
    <s v="1566Nom"/>
    <n v="0"/>
    <x v="0"/>
    <x v="3"/>
  </r>
  <r>
    <x v="0"/>
    <s v="1566Nom"/>
    <n v="34276.999999999993"/>
    <x v="0"/>
    <x v="1"/>
  </r>
  <r>
    <x v="0"/>
    <s v="1566Nom"/>
    <n v="106582.88"/>
    <x v="0"/>
    <x v="9"/>
  </r>
  <r>
    <x v="0"/>
    <s v="15838Nom"/>
    <n v="275"/>
    <x v="0"/>
    <x v="0"/>
  </r>
  <r>
    <x v="0"/>
    <s v="16145Nom"/>
    <n v="470"/>
    <x v="0"/>
    <x v="3"/>
  </r>
  <r>
    <x v="0"/>
    <s v="17735Nom"/>
    <n v="2611.1999999999998"/>
    <x v="0"/>
    <x v="0"/>
  </r>
  <r>
    <x v="0"/>
    <s v="17848Nom"/>
    <n v="288"/>
    <x v="0"/>
    <x v="3"/>
  </r>
  <r>
    <x v="0"/>
    <s v="18597Nom"/>
    <n v="285"/>
    <x v="0"/>
    <x v="4"/>
  </r>
  <r>
    <x v="0"/>
    <s v="19755Nom"/>
    <n v="80"/>
    <x v="0"/>
    <x v="2"/>
  </r>
  <r>
    <x v="0"/>
    <s v="19857Nom"/>
    <n v="670"/>
    <x v="0"/>
    <x v="2"/>
  </r>
  <r>
    <x v="0"/>
    <s v="20435Nom"/>
    <n v="3230"/>
    <x v="0"/>
    <x v="6"/>
  </r>
  <r>
    <x v="0"/>
    <s v="22589Nom"/>
    <n v="325"/>
    <x v="0"/>
    <x v="6"/>
  </r>
  <r>
    <x v="0"/>
    <s v="24954Nom"/>
    <n v="31830.400000000001"/>
    <x v="0"/>
    <x v="0"/>
  </r>
  <r>
    <x v="0"/>
    <s v="28930Nom"/>
    <n v="150"/>
    <x v="0"/>
    <x v="3"/>
  </r>
  <r>
    <x v="0"/>
    <s v="28930Nom"/>
    <n v="240"/>
    <x v="0"/>
    <x v="0"/>
  </r>
  <r>
    <x v="0"/>
    <s v="28930Nom"/>
    <n v="1860"/>
    <x v="0"/>
    <x v="9"/>
  </r>
  <r>
    <x v="0"/>
    <s v="2901Nom"/>
    <n v="287"/>
    <x v="0"/>
    <x v="2"/>
  </r>
  <r>
    <x v="0"/>
    <s v="30839Nom"/>
    <n v="5635"/>
    <x v="0"/>
    <x v="2"/>
  </r>
  <r>
    <x v="0"/>
    <s v="31033Nom"/>
    <n v="8099"/>
    <x v="0"/>
    <x v="5"/>
  </r>
  <r>
    <x v="0"/>
    <s v="31344Nom"/>
    <n v="180"/>
    <x v="0"/>
    <x v="0"/>
  </r>
  <r>
    <x v="0"/>
    <s v="33394Nom"/>
    <n v="160"/>
    <x v="0"/>
    <x v="0"/>
  </r>
  <r>
    <x v="0"/>
    <s v="33394Nom"/>
    <n v="785"/>
    <x v="0"/>
    <x v="6"/>
  </r>
  <r>
    <x v="0"/>
    <s v="33394Nom"/>
    <n v="1385"/>
    <x v="0"/>
    <x v="7"/>
  </r>
  <r>
    <x v="0"/>
    <s v="33826Nom"/>
    <n v="260"/>
    <x v="0"/>
    <x v="3"/>
  </r>
  <r>
    <x v="0"/>
    <s v="34578Nom"/>
    <n v="90"/>
    <x v="0"/>
    <x v="3"/>
  </r>
  <r>
    <x v="0"/>
    <s v="35702Nom"/>
    <n v="-700"/>
    <x v="0"/>
    <x v="0"/>
  </r>
  <r>
    <x v="0"/>
    <s v="37761Nom"/>
    <n v="3828"/>
    <x v="0"/>
    <x v="7"/>
  </r>
  <r>
    <x v="0"/>
    <s v="38613Nom"/>
    <n v="-90"/>
    <x v="0"/>
    <x v="7"/>
  </r>
  <r>
    <x v="0"/>
    <s v="39433Nom"/>
    <n v="320"/>
    <x v="0"/>
    <x v="5"/>
  </r>
  <r>
    <x v="0"/>
    <s v="39587Nom"/>
    <n v="90"/>
    <x v="0"/>
    <x v="2"/>
  </r>
  <r>
    <x v="0"/>
    <s v="39668Nom"/>
    <n v="62"/>
    <x v="0"/>
    <x v="3"/>
  </r>
  <r>
    <x v="0"/>
    <s v="39668Nom"/>
    <n v="307"/>
    <x v="0"/>
    <x v="0"/>
  </r>
  <r>
    <x v="0"/>
    <s v="3975Nom"/>
    <n v="785"/>
    <x v="0"/>
    <x v="2"/>
  </r>
  <r>
    <x v="0"/>
    <s v="41114Nom"/>
    <n v="30"/>
    <x v="0"/>
    <x v="2"/>
  </r>
  <r>
    <x v="0"/>
    <s v="41312Nom"/>
    <n v="400"/>
    <x v="0"/>
    <x v="10"/>
  </r>
  <r>
    <x v="0"/>
    <s v="41879Nom"/>
    <n v="1515"/>
    <x v="0"/>
    <x v="6"/>
  </r>
  <r>
    <x v="0"/>
    <s v="41923Nom"/>
    <n v="0"/>
    <x v="0"/>
    <x v="7"/>
  </r>
  <r>
    <x v="0"/>
    <s v="43537Nom"/>
    <n v="640"/>
    <x v="0"/>
    <x v="6"/>
  </r>
  <r>
    <x v="0"/>
    <s v="44938Nom"/>
    <n v="0"/>
    <x v="0"/>
    <x v="0"/>
  </r>
  <r>
    <x v="0"/>
    <s v="45633Nom"/>
    <n v="4514"/>
    <x v="0"/>
    <x v="4"/>
  </r>
  <r>
    <x v="0"/>
    <s v="47052Nom"/>
    <n v="210"/>
    <x v="0"/>
    <x v="6"/>
  </r>
  <r>
    <x v="0"/>
    <s v="47253Nom"/>
    <n v="1074"/>
    <x v="0"/>
    <x v="3"/>
  </r>
  <r>
    <x v="0"/>
    <s v="49110Nom"/>
    <n v="330"/>
    <x v="0"/>
    <x v="6"/>
  </r>
  <r>
    <x v="0"/>
    <s v="49110Nom"/>
    <n v="701.99"/>
    <x v="0"/>
    <x v="0"/>
  </r>
  <r>
    <x v="0"/>
    <s v="49110Nom"/>
    <n v="13337.86"/>
    <x v="0"/>
    <x v="3"/>
  </r>
  <r>
    <x v="0"/>
    <s v="49452Nom"/>
    <n v="2100"/>
    <x v="0"/>
    <x v="2"/>
  </r>
  <r>
    <x v="0"/>
    <s v="50982Nom"/>
    <n v="840"/>
    <x v="0"/>
    <x v="11"/>
  </r>
  <r>
    <x v="0"/>
    <s v="50982Nom"/>
    <n v="920"/>
    <x v="0"/>
    <x v="1"/>
  </r>
  <r>
    <x v="0"/>
    <s v="50982Nom"/>
    <n v="1212"/>
    <x v="0"/>
    <x v="2"/>
  </r>
  <r>
    <x v="0"/>
    <s v="50982Nom"/>
    <n v="2540"/>
    <x v="0"/>
    <x v="10"/>
  </r>
  <r>
    <x v="0"/>
    <s v="50982Nom"/>
    <n v="4765"/>
    <x v="0"/>
    <x v="5"/>
  </r>
  <r>
    <x v="0"/>
    <s v="50982Nom"/>
    <n v="6535"/>
    <x v="0"/>
    <x v="6"/>
  </r>
  <r>
    <x v="0"/>
    <s v="50982Nom"/>
    <n v="11910"/>
    <x v="0"/>
    <x v="3"/>
  </r>
  <r>
    <x v="0"/>
    <s v="50982Nom"/>
    <n v="12726"/>
    <x v="0"/>
    <x v="0"/>
  </r>
  <r>
    <x v="0"/>
    <s v="51686Nom"/>
    <n v="275"/>
    <x v="0"/>
    <x v="0"/>
  </r>
  <r>
    <x v="0"/>
    <s v="51686Nom"/>
    <n v="1956"/>
    <x v="0"/>
    <x v="1"/>
  </r>
  <r>
    <x v="0"/>
    <s v="51719Nom"/>
    <n v="58.33"/>
    <x v="0"/>
    <x v="6"/>
  </r>
  <r>
    <x v="0"/>
    <s v="52322Nom"/>
    <n v="1043.25"/>
    <x v="0"/>
    <x v="6"/>
  </r>
  <r>
    <x v="0"/>
    <s v="52322Nom"/>
    <n v="9389.25"/>
    <x v="0"/>
    <x v="11"/>
  </r>
  <r>
    <x v="0"/>
    <s v="53351Nom"/>
    <n v="780"/>
    <x v="0"/>
    <x v="4"/>
  </r>
  <r>
    <x v="0"/>
    <s v="54047Nom"/>
    <n v="320"/>
    <x v="0"/>
    <x v="1"/>
  </r>
  <r>
    <x v="0"/>
    <s v="55060Nom"/>
    <n v="12654.01"/>
    <x v="0"/>
    <x v="5"/>
  </r>
  <r>
    <x v="0"/>
    <s v="55060Nom"/>
    <n v="15330"/>
    <x v="0"/>
    <x v="7"/>
  </r>
  <r>
    <x v="0"/>
    <s v="55060Nom"/>
    <n v="25613.97"/>
    <x v="0"/>
    <x v="8"/>
  </r>
  <r>
    <x v="0"/>
    <s v="55060Nom"/>
    <n v="83304.97"/>
    <x v="0"/>
    <x v="10"/>
  </r>
  <r>
    <x v="0"/>
    <s v="55060Nom"/>
    <n v="98336.95"/>
    <x v="0"/>
    <x v="9"/>
  </r>
  <r>
    <x v="0"/>
    <s v="55445Nom"/>
    <n v="1450"/>
    <x v="0"/>
    <x v="0"/>
  </r>
  <r>
    <x v="0"/>
    <s v="55445Nom"/>
    <n v="1940"/>
    <x v="0"/>
    <x v="2"/>
  </r>
  <r>
    <x v="0"/>
    <s v="55445Nom"/>
    <n v="2430"/>
    <x v="0"/>
    <x v="5"/>
  </r>
  <r>
    <x v="0"/>
    <s v="55445Nom"/>
    <n v="4670"/>
    <x v="0"/>
    <x v="10"/>
  </r>
  <r>
    <x v="0"/>
    <s v="55445Nom"/>
    <n v="5620"/>
    <x v="0"/>
    <x v="6"/>
  </r>
  <r>
    <x v="0"/>
    <s v="56716Nom"/>
    <n v="270"/>
    <x v="0"/>
    <x v="10"/>
  </r>
  <r>
    <x v="0"/>
    <s v="56716Nom"/>
    <n v="530"/>
    <x v="0"/>
    <x v="6"/>
  </r>
  <r>
    <x v="0"/>
    <s v="56716Nom"/>
    <n v="630"/>
    <x v="0"/>
    <x v="2"/>
  </r>
  <r>
    <x v="0"/>
    <s v="56716Nom"/>
    <n v="970"/>
    <x v="0"/>
    <x v="3"/>
  </r>
  <r>
    <x v="0"/>
    <s v="58741Nom"/>
    <n v="540"/>
    <x v="0"/>
    <x v="10"/>
  </r>
  <r>
    <x v="0"/>
    <s v="58741Nom"/>
    <n v="1280"/>
    <x v="0"/>
    <x v="3"/>
  </r>
  <r>
    <x v="0"/>
    <s v="59208Nom"/>
    <n v="-120"/>
    <x v="0"/>
    <x v="0"/>
  </r>
  <r>
    <x v="0"/>
    <s v="59208Nom"/>
    <n v="120"/>
    <x v="0"/>
    <x v="11"/>
  </r>
  <r>
    <x v="0"/>
    <s v="59208Nom"/>
    <n v="220"/>
    <x v="0"/>
    <x v="3"/>
  </r>
  <r>
    <x v="0"/>
    <s v="59618Nom"/>
    <n v="340"/>
    <x v="0"/>
    <x v="4"/>
  </r>
  <r>
    <x v="0"/>
    <s v="59640Nom"/>
    <n v="1280"/>
    <x v="0"/>
    <x v="7"/>
  </r>
  <r>
    <x v="0"/>
    <s v="60517Nom"/>
    <n v="55"/>
    <x v="0"/>
    <x v="6"/>
  </r>
  <r>
    <x v="0"/>
    <s v="62601Nom"/>
    <n v="11595"/>
    <x v="0"/>
    <x v="7"/>
  </r>
  <r>
    <x v="0"/>
    <s v="62822Nom"/>
    <n v="850"/>
    <x v="0"/>
    <x v="9"/>
  </r>
  <r>
    <x v="0"/>
    <s v="62822Nom"/>
    <n v="1220"/>
    <x v="0"/>
    <x v="6"/>
  </r>
  <r>
    <x v="0"/>
    <s v="62822Nom"/>
    <n v="1290"/>
    <x v="0"/>
    <x v="10"/>
  </r>
  <r>
    <x v="0"/>
    <s v="62822Nom"/>
    <n v="1350"/>
    <x v="0"/>
    <x v="3"/>
  </r>
  <r>
    <x v="0"/>
    <s v="62822Nom"/>
    <n v="2670"/>
    <x v="0"/>
    <x v="7"/>
  </r>
  <r>
    <x v="0"/>
    <s v="62822Nom"/>
    <n v="25518.23"/>
    <x v="0"/>
    <x v="0"/>
  </r>
  <r>
    <x v="0"/>
    <s v="65233Nom"/>
    <n v="1195"/>
    <x v="0"/>
    <x v="6"/>
  </r>
  <r>
    <x v="0"/>
    <s v="65797Nom"/>
    <n v="435"/>
    <x v="0"/>
    <x v="6"/>
  </r>
  <r>
    <x v="0"/>
    <s v="65936Nom"/>
    <n v="90"/>
    <x v="0"/>
    <x v="3"/>
  </r>
  <r>
    <x v="0"/>
    <s v="67892Nom"/>
    <n v="160"/>
    <x v="0"/>
    <x v="1"/>
  </r>
  <r>
    <x v="0"/>
    <s v="70081Nom"/>
    <n v="1095"/>
    <x v="0"/>
    <x v="0"/>
  </r>
  <r>
    <x v="0"/>
    <s v="70561Nom"/>
    <n v="120"/>
    <x v="0"/>
    <x v="0"/>
  </r>
  <r>
    <x v="0"/>
    <s v="70955Nom"/>
    <n v="560"/>
    <x v="0"/>
    <x v="3"/>
  </r>
  <r>
    <x v="0"/>
    <s v="70955Nom"/>
    <n v="695"/>
    <x v="0"/>
    <x v="7"/>
  </r>
  <r>
    <x v="0"/>
    <s v="74445Nom"/>
    <n v="17928"/>
    <x v="0"/>
    <x v="7"/>
  </r>
  <r>
    <x v="0"/>
    <s v="76511Nom"/>
    <n v="15"/>
    <x v="0"/>
    <x v="6"/>
  </r>
  <r>
    <x v="0"/>
    <s v="78356Nom"/>
    <n v="25"/>
    <x v="0"/>
    <x v="6"/>
  </r>
  <r>
    <x v="0"/>
    <s v="81458Nom"/>
    <n v="420"/>
    <x v="0"/>
    <x v="1"/>
  </r>
  <r>
    <x v="0"/>
    <s v="81458Nom"/>
    <n v="550"/>
    <x v="0"/>
    <x v="0"/>
  </r>
  <r>
    <x v="0"/>
    <s v="81458Nom"/>
    <n v="2080"/>
    <x v="0"/>
    <x v="2"/>
  </r>
  <r>
    <x v="0"/>
    <s v="81565Nom"/>
    <n v="0"/>
    <x v="0"/>
    <x v="9"/>
  </r>
  <r>
    <x v="0"/>
    <s v="81565Nom"/>
    <n v="0"/>
    <x v="0"/>
    <x v="1"/>
  </r>
  <r>
    <x v="0"/>
    <s v="84333Nom"/>
    <n v="245"/>
    <x v="0"/>
    <x v="2"/>
  </r>
  <r>
    <x v="0"/>
    <s v="84333Nom"/>
    <n v="400"/>
    <x v="0"/>
    <x v="10"/>
  </r>
  <r>
    <x v="0"/>
    <s v="84333Nom"/>
    <n v="1445"/>
    <x v="0"/>
    <x v="0"/>
  </r>
  <r>
    <x v="0"/>
    <s v="84333Nom"/>
    <n v="1710"/>
    <x v="0"/>
    <x v="11"/>
  </r>
  <r>
    <x v="0"/>
    <s v="84333Nom"/>
    <n v="2660"/>
    <x v="0"/>
    <x v="3"/>
  </r>
  <r>
    <x v="0"/>
    <s v="84333Nom"/>
    <n v="8120"/>
    <x v="0"/>
    <x v="6"/>
  </r>
  <r>
    <x v="0"/>
    <s v="87095Nom"/>
    <n v="920"/>
    <x v="0"/>
    <x v="1"/>
  </r>
  <r>
    <x v="0"/>
    <s v="88550Nom"/>
    <n v="2620"/>
    <x v="0"/>
    <x v="9"/>
  </r>
  <r>
    <x v="0"/>
    <s v="89288Nom"/>
    <n v="430"/>
    <x v="0"/>
    <x v="10"/>
  </r>
  <r>
    <x v="0"/>
    <s v="89430Nom"/>
    <n v="250"/>
    <x v="0"/>
    <x v="10"/>
  </r>
  <r>
    <x v="0"/>
    <s v="94629Nom"/>
    <n v="9295"/>
    <x v="0"/>
    <x v="6"/>
  </r>
  <r>
    <x v="0"/>
    <s v="97962Nom"/>
    <n v="80"/>
    <x v="0"/>
    <x v="9"/>
  </r>
  <r>
    <x v="1"/>
    <s v="18597Nom"/>
    <n v="607"/>
    <x v="0"/>
    <x v="11"/>
  </r>
  <r>
    <x v="1"/>
    <s v="24506Nom"/>
    <n v="750"/>
    <x v="0"/>
    <x v="3"/>
  </r>
  <r>
    <x v="1"/>
    <s v="24506Nom"/>
    <n v="3000"/>
    <x v="0"/>
    <x v="9"/>
  </r>
  <r>
    <x v="1"/>
    <s v="24506Nom"/>
    <n v="7277"/>
    <x v="0"/>
    <x v="5"/>
  </r>
  <r>
    <x v="1"/>
    <s v="24506Nom"/>
    <n v="7670"/>
    <x v="0"/>
    <x v="11"/>
  </r>
  <r>
    <x v="1"/>
    <s v="24506Nom"/>
    <n v="7740"/>
    <x v="0"/>
    <x v="4"/>
  </r>
  <r>
    <x v="1"/>
    <s v="24506Nom"/>
    <n v="8690.5"/>
    <x v="0"/>
    <x v="7"/>
  </r>
  <r>
    <x v="1"/>
    <s v="24506Nom"/>
    <n v="11013"/>
    <x v="0"/>
    <x v="6"/>
  </r>
  <r>
    <x v="1"/>
    <s v="24506Nom"/>
    <n v="13184"/>
    <x v="0"/>
    <x v="10"/>
  </r>
  <r>
    <x v="1"/>
    <s v="24506Nom"/>
    <n v="15340"/>
    <x v="0"/>
    <x v="8"/>
  </r>
  <r>
    <x v="1"/>
    <s v="24506Nom"/>
    <n v="16402.5"/>
    <x v="0"/>
    <x v="1"/>
  </r>
  <r>
    <x v="1"/>
    <s v="36327Nom"/>
    <n v="5965"/>
    <x v="0"/>
    <x v="2"/>
  </r>
  <r>
    <x v="1"/>
    <s v="39668Nom"/>
    <n v="195"/>
    <x v="0"/>
    <x v="9"/>
  </r>
  <r>
    <x v="1"/>
    <s v="46695Nom"/>
    <n v="145"/>
    <x v="0"/>
    <x v="9"/>
  </r>
  <r>
    <x v="1"/>
    <s v="51686Nom"/>
    <n v="1489"/>
    <x v="0"/>
    <x v="7"/>
  </r>
  <r>
    <x v="1"/>
    <s v="62822Nom"/>
    <n v="1000"/>
    <x v="0"/>
    <x v="5"/>
  </r>
  <r>
    <x v="1"/>
    <s v="73724Nom"/>
    <n v="200"/>
    <x v="0"/>
    <x v="3"/>
  </r>
  <r>
    <x v="1"/>
    <s v="76391Nom"/>
    <n v="390"/>
    <x v="0"/>
    <x v="3"/>
  </r>
  <r>
    <x v="1"/>
    <s v="7813Nom"/>
    <n v="7510"/>
    <x v="0"/>
    <x v="2"/>
  </r>
  <r>
    <x v="1"/>
    <s v="78356Nom"/>
    <n v="556"/>
    <x v="0"/>
    <x v="3"/>
  </r>
  <r>
    <x v="1"/>
    <s v="8153Nom"/>
    <n v="110"/>
    <x v="0"/>
    <x v="3"/>
  </r>
  <r>
    <x v="1"/>
    <s v="82254Nom"/>
    <n v="2490"/>
    <x v="0"/>
    <x v="2"/>
  </r>
  <r>
    <x v="1"/>
    <s v="84502Nom"/>
    <n v="230"/>
    <x v="0"/>
    <x v="3"/>
  </r>
  <r>
    <x v="1"/>
    <s v="96713Nom"/>
    <n v="880"/>
    <x v="0"/>
    <x v="2"/>
  </r>
  <r>
    <x v="1"/>
    <s v="99536Nom"/>
    <n v="8305"/>
    <x v="0"/>
    <x v="2"/>
  </r>
  <r>
    <x v="2"/>
    <s v="27458Nom"/>
    <n v="2760"/>
    <x v="0"/>
    <x v="2"/>
  </r>
  <r>
    <x v="2"/>
    <s v="62601Nom"/>
    <n v="440"/>
    <x v="0"/>
    <x v="2"/>
  </r>
  <r>
    <x v="2"/>
    <s v="99751Nom"/>
    <n v="515"/>
    <x v="0"/>
    <x v="10"/>
  </r>
  <r>
    <x v="3"/>
    <s v="22240Nom"/>
    <n v="18212.55"/>
    <x v="0"/>
    <x v="5"/>
  </r>
  <r>
    <x v="3"/>
    <s v="38613Nom"/>
    <n v="8722.52"/>
    <x v="0"/>
    <x v="6"/>
  </r>
  <r>
    <x v="3"/>
    <s v="39668Nom"/>
    <n v="700"/>
    <x v="0"/>
    <x v="2"/>
  </r>
  <r>
    <x v="3"/>
    <s v="51732Nom"/>
    <n v="48.4"/>
    <x v="0"/>
    <x v="2"/>
  </r>
  <r>
    <x v="3"/>
    <s v="53220Nom"/>
    <n v="165"/>
    <x v="0"/>
    <x v="5"/>
  </r>
  <r>
    <x v="3"/>
    <s v="55060Nom"/>
    <n v="2939.9"/>
    <x v="0"/>
    <x v="8"/>
  </r>
  <r>
    <x v="3"/>
    <s v="55060Nom"/>
    <n v="6926"/>
    <x v="0"/>
    <x v="10"/>
  </r>
  <r>
    <x v="3"/>
    <s v="55060Nom"/>
    <n v="7173.83"/>
    <x v="0"/>
    <x v="9"/>
  </r>
  <r>
    <x v="3"/>
    <s v="55060Nom"/>
    <n v="46058.92"/>
    <x v="0"/>
    <x v="5"/>
  </r>
  <r>
    <x v="3"/>
    <s v="55785Nom"/>
    <n v="4870"/>
    <x v="0"/>
    <x v="2"/>
  </r>
  <r>
    <x v="3"/>
    <s v="55785Nom"/>
    <n v="6350"/>
    <x v="0"/>
    <x v="5"/>
  </r>
  <r>
    <x v="3"/>
    <s v="62822Nom"/>
    <n v="1235"/>
    <x v="0"/>
    <x v="8"/>
  </r>
  <r>
    <x v="3"/>
    <s v="62822Nom"/>
    <n v="1435"/>
    <x v="0"/>
    <x v="7"/>
  </r>
  <r>
    <x v="3"/>
    <s v="62822Nom"/>
    <n v="2480"/>
    <x v="0"/>
    <x v="4"/>
  </r>
  <r>
    <x v="3"/>
    <s v="62822Nom"/>
    <n v="4381"/>
    <x v="0"/>
    <x v="11"/>
  </r>
  <r>
    <x v="3"/>
    <s v="62822Nom"/>
    <n v="5710"/>
    <x v="0"/>
    <x v="3"/>
  </r>
  <r>
    <x v="3"/>
    <s v="62822Nom"/>
    <n v="6760"/>
    <x v="0"/>
    <x v="6"/>
  </r>
  <r>
    <x v="3"/>
    <s v="62822Nom"/>
    <n v="8820"/>
    <x v="0"/>
    <x v="2"/>
  </r>
  <r>
    <x v="3"/>
    <s v="62822Nom"/>
    <n v="10218"/>
    <x v="0"/>
    <x v="10"/>
  </r>
  <r>
    <x v="3"/>
    <s v="6315Nom"/>
    <n v="16077"/>
    <x v="0"/>
    <x v="4"/>
  </r>
  <r>
    <x v="3"/>
    <s v="70081Nom"/>
    <n v="1095"/>
    <x v="0"/>
    <x v="10"/>
  </r>
  <r>
    <x v="3"/>
    <s v="70081Nom"/>
    <n v="1790"/>
    <x v="0"/>
    <x v="5"/>
  </r>
  <r>
    <x v="3"/>
    <s v="89014Nom"/>
    <n v="420"/>
    <x v="0"/>
    <x v="2"/>
  </r>
  <r>
    <x v="3"/>
    <s v="9947Nom"/>
    <n v="988"/>
    <x v="0"/>
    <x v="5"/>
  </r>
  <r>
    <x v="3"/>
    <s v="9947Nom"/>
    <n v="18417.05"/>
    <x v="0"/>
    <x v="11"/>
  </r>
  <r>
    <x v="3"/>
    <s v="9947Nom"/>
    <n v="22129.9"/>
    <x v="0"/>
    <x v="1"/>
  </r>
  <r>
    <x v="4"/>
    <s v="15334Nom"/>
    <n v="740"/>
    <x v="0"/>
    <x v="2"/>
  </r>
  <r>
    <x v="4"/>
    <s v="15334Nom"/>
    <n v="830"/>
    <x v="0"/>
    <x v="1"/>
  </r>
  <r>
    <x v="4"/>
    <s v="15357Nom"/>
    <n v="780"/>
    <x v="0"/>
    <x v="5"/>
  </r>
  <r>
    <x v="4"/>
    <s v="15357Nom"/>
    <n v="1180"/>
    <x v="0"/>
    <x v="7"/>
  </r>
  <r>
    <x v="4"/>
    <s v="15357Nom"/>
    <n v="1320"/>
    <x v="0"/>
    <x v="3"/>
  </r>
  <r>
    <x v="4"/>
    <s v="15357Nom"/>
    <n v="2065"/>
    <x v="0"/>
    <x v="2"/>
  </r>
  <r>
    <x v="4"/>
    <s v="15357Nom"/>
    <n v="7430"/>
    <x v="0"/>
    <x v="10"/>
  </r>
  <r>
    <x v="4"/>
    <s v="15581Nom"/>
    <n v="740"/>
    <x v="0"/>
    <x v="10"/>
  </r>
  <r>
    <x v="4"/>
    <s v="15581Nom"/>
    <n v="1620"/>
    <x v="0"/>
    <x v="3"/>
  </r>
  <r>
    <x v="4"/>
    <s v="1995Nom"/>
    <n v="545.45000000000005"/>
    <x v="0"/>
    <x v="9"/>
  </r>
  <r>
    <x v="4"/>
    <s v="20435Nom"/>
    <n v="370"/>
    <x v="0"/>
    <x v="2"/>
  </r>
  <r>
    <x v="4"/>
    <s v="20435Nom"/>
    <n v="670"/>
    <x v="0"/>
    <x v="5"/>
  </r>
  <r>
    <x v="4"/>
    <s v="20435Nom"/>
    <n v="1740"/>
    <x v="0"/>
    <x v="10"/>
  </r>
  <r>
    <x v="4"/>
    <s v="22255Nom"/>
    <n v="130"/>
    <x v="0"/>
    <x v="2"/>
  </r>
  <r>
    <x v="4"/>
    <s v="23652Nom"/>
    <n v="215"/>
    <x v="0"/>
    <x v="5"/>
  </r>
  <r>
    <x v="4"/>
    <s v="30897Nom"/>
    <n v="390"/>
    <x v="0"/>
    <x v="3"/>
  </r>
  <r>
    <x v="4"/>
    <s v="33269Nom"/>
    <n v="390"/>
    <x v="0"/>
    <x v="3"/>
  </r>
  <r>
    <x v="4"/>
    <s v="332Nom"/>
    <n v="260"/>
    <x v="0"/>
    <x v="10"/>
  </r>
  <r>
    <x v="4"/>
    <s v="33394Nom"/>
    <n v="315"/>
    <x v="0"/>
    <x v="3"/>
  </r>
  <r>
    <x v="4"/>
    <s v="35702Nom"/>
    <n v="700"/>
    <x v="0"/>
    <x v="1"/>
  </r>
  <r>
    <x v="4"/>
    <s v="35702Nom"/>
    <n v="700"/>
    <x v="0"/>
    <x v="0"/>
  </r>
  <r>
    <x v="4"/>
    <s v="35860Nom"/>
    <n v="246"/>
    <x v="0"/>
    <x v="10"/>
  </r>
  <r>
    <x v="4"/>
    <s v="37515Nom"/>
    <n v="495"/>
    <x v="0"/>
    <x v="5"/>
  </r>
  <r>
    <x v="4"/>
    <s v="37761Nom"/>
    <n v="985"/>
    <x v="0"/>
    <x v="10"/>
  </r>
  <r>
    <x v="4"/>
    <s v="41312Nom"/>
    <n v="560"/>
    <x v="0"/>
    <x v="7"/>
  </r>
  <r>
    <x v="4"/>
    <s v="50982Nom"/>
    <n v="195"/>
    <x v="0"/>
    <x v="8"/>
  </r>
  <r>
    <x v="4"/>
    <s v="50982Nom"/>
    <n v="250"/>
    <x v="0"/>
    <x v="1"/>
  </r>
  <r>
    <x v="4"/>
    <s v="50982Nom"/>
    <n v="968"/>
    <x v="0"/>
    <x v="2"/>
  </r>
  <r>
    <x v="4"/>
    <s v="50982Nom"/>
    <n v="2447.5"/>
    <x v="0"/>
    <x v="9"/>
  </r>
  <r>
    <x v="4"/>
    <s v="50982Nom"/>
    <n v="2806.25"/>
    <x v="0"/>
    <x v="5"/>
  </r>
  <r>
    <x v="4"/>
    <s v="50982Nom"/>
    <n v="2945"/>
    <x v="0"/>
    <x v="3"/>
  </r>
  <r>
    <x v="4"/>
    <s v="50982Nom"/>
    <n v="2980"/>
    <x v="0"/>
    <x v="7"/>
  </r>
  <r>
    <x v="4"/>
    <s v="50982Nom"/>
    <n v="13798"/>
    <x v="0"/>
    <x v="10"/>
  </r>
  <r>
    <x v="4"/>
    <s v="54876Nom"/>
    <n v="1960"/>
    <x v="0"/>
    <x v="6"/>
  </r>
  <r>
    <x v="4"/>
    <s v="55445Nom"/>
    <n v="385"/>
    <x v="0"/>
    <x v="9"/>
  </r>
  <r>
    <x v="4"/>
    <s v="55445Nom"/>
    <n v="480"/>
    <x v="0"/>
    <x v="1"/>
  </r>
  <r>
    <x v="4"/>
    <s v="55445Nom"/>
    <n v="1165"/>
    <x v="0"/>
    <x v="10"/>
  </r>
  <r>
    <x v="4"/>
    <s v="55445Nom"/>
    <n v="5175"/>
    <x v="0"/>
    <x v="2"/>
  </r>
  <r>
    <x v="4"/>
    <s v="55445Nom"/>
    <n v="8655"/>
    <x v="0"/>
    <x v="5"/>
  </r>
  <r>
    <x v="4"/>
    <s v="56716Nom"/>
    <n v="220"/>
    <x v="0"/>
    <x v="9"/>
  </r>
  <r>
    <x v="4"/>
    <s v="56989Nom"/>
    <n v="340"/>
    <x v="0"/>
    <x v="10"/>
  </r>
  <r>
    <x v="4"/>
    <s v="59618Nom"/>
    <n v="120"/>
    <x v="0"/>
    <x v="2"/>
  </r>
  <r>
    <x v="4"/>
    <s v="59640Nom"/>
    <n v="1280"/>
    <x v="0"/>
    <x v="10"/>
  </r>
  <r>
    <x v="4"/>
    <s v="61418Nom"/>
    <n v="2420"/>
    <x v="0"/>
    <x v="6"/>
  </r>
  <r>
    <x v="4"/>
    <s v="62822Nom"/>
    <n v="1220"/>
    <x v="0"/>
    <x v="2"/>
  </r>
  <r>
    <x v="4"/>
    <s v="62822Nom"/>
    <n v="7460"/>
    <x v="0"/>
    <x v="10"/>
  </r>
  <r>
    <x v="4"/>
    <s v="6388Nom"/>
    <n v="6361"/>
    <x v="0"/>
    <x v="10"/>
  </r>
  <r>
    <x v="4"/>
    <s v="70955Nom"/>
    <n v="440"/>
    <x v="0"/>
    <x v="3"/>
  </r>
  <r>
    <x v="4"/>
    <s v="70955Nom"/>
    <n v="660"/>
    <x v="0"/>
    <x v="1"/>
  </r>
  <r>
    <x v="4"/>
    <s v="70955Nom"/>
    <n v="735"/>
    <x v="0"/>
    <x v="2"/>
  </r>
  <r>
    <x v="4"/>
    <s v="70955Nom"/>
    <n v="875"/>
    <x v="0"/>
    <x v="5"/>
  </r>
  <r>
    <x v="4"/>
    <s v="76326Nom"/>
    <n v="350"/>
    <x v="0"/>
    <x v="5"/>
  </r>
  <r>
    <x v="4"/>
    <s v="81458Nom"/>
    <n v="345"/>
    <x v="0"/>
    <x v="2"/>
  </r>
  <r>
    <x v="4"/>
    <s v="81458Nom"/>
    <n v="610"/>
    <x v="0"/>
    <x v="10"/>
  </r>
  <r>
    <x v="4"/>
    <s v="81458Nom"/>
    <n v="880"/>
    <x v="0"/>
    <x v="5"/>
  </r>
  <r>
    <x v="4"/>
    <s v="83398Nom"/>
    <n v="140"/>
    <x v="0"/>
    <x v="5"/>
  </r>
  <r>
    <x v="4"/>
    <s v="84333Nom"/>
    <n v="3190"/>
    <x v="0"/>
    <x v="3"/>
  </r>
  <r>
    <x v="4"/>
    <s v="84333Nom"/>
    <n v="4500"/>
    <x v="0"/>
    <x v="9"/>
  </r>
  <r>
    <x v="4"/>
    <s v="84333Nom"/>
    <n v="9420"/>
    <x v="0"/>
    <x v="10"/>
  </r>
  <r>
    <x v="4"/>
    <s v="84604Nom"/>
    <n v="660"/>
    <x v="0"/>
    <x v="2"/>
  </r>
  <r>
    <x v="4"/>
    <s v="85064Nom"/>
    <n v="430"/>
    <x v="0"/>
    <x v="1"/>
  </r>
  <r>
    <x v="4"/>
    <s v="89288Nom"/>
    <n v="820"/>
    <x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518A62-6C41-4C10-9D1F-AA06462781E2}" name="pivotTable_D4" cacheId="126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outline="1" outlineData="1" multipleFieldFilters="0" fieldListSortAscending="1">
  <location ref="H12:I18" firstHeaderRow="1" firstDataRow="1" firstDataCol="1"/>
  <pivotFields count="5">
    <pivotField name="Représentant - Nom" axis="axisRow" showAll="0">
      <items count="9">
        <item x="0"/>
        <item m="1" x="5"/>
        <item m="1" x="7"/>
        <item m="1" x="6"/>
        <item x="1"/>
        <item x="2"/>
        <item x="3"/>
        <item x="4"/>
        <item t="default"/>
      </items>
    </pivotField>
    <pivotField name="Client - Nom" showAll="0"/>
    <pivotField name="Entêtes - Montant HT Net" dataField="1" showAll="0"/>
    <pivotField name="Année document" showAll="0"/>
    <pivotField name="Mois document" showAll="0"/>
  </pivotFields>
  <rowFields count="1">
    <field x="0"/>
  </rowFields>
  <rowItems count="6">
    <i>
      <x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Entêtes - Montant HT Net" fld="2" baseField="0" baseItem="0"/>
  </dataFields>
  <formats count="12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DC6187-C687-4DAB-B7D6-8B02D3D84E92}" name="pivotTable_N4" cacheId="124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N12:P157" firstHeaderRow="1" firstDataRow="1" firstDataCol="2"/>
  <pivotFields count="5">
    <pivotField name="Représentant - Nom" axis="axisRow" compact="0" outline="0" showAll="0">
      <items count="9">
        <item x="0"/>
        <item m="1" x="5"/>
        <item m="1" x="7"/>
        <item m="1" x="6"/>
        <item x="1"/>
        <item x="2"/>
        <item x="3"/>
        <item x="4"/>
        <item t="default"/>
      </items>
    </pivotField>
    <pivotField name="Client - Nom" axis="axisRow" compact="0" outline="0" showAll="0">
      <items count="304">
        <item m="1" x="146"/>
        <item m="1" x="155"/>
        <item m="1" x="151"/>
        <item m="1" x="136"/>
        <item m="1" x="154"/>
        <item m="1" x="258"/>
        <item m="1" x="160"/>
        <item m="1" x="165"/>
        <item m="1" x="135"/>
        <item m="1" x="289"/>
        <item m="1" x="267"/>
        <item m="1" x="292"/>
        <item m="1" x="120"/>
        <item m="1" x="174"/>
        <item m="1" x="284"/>
        <item m="1" x="128"/>
        <item m="1" x="119"/>
        <item m="1" x="199"/>
        <item m="1" x="274"/>
        <item m="1" x="299"/>
        <item m="1" x="228"/>
        <item m="1" x="256"/>
        <item m="1" x="185"/>
        <item m="1" x="178"/>
        <item m="1" x="182"/>
        <item m="1" x="222"/>
        <item m="1" x="112"/>
        <item m="1" x="171"/>
        <item m="1" x="139"/>
        <item m="1" x="130"/>
        <item m="1" x="280"/>
        <item m="1" x="207"/>
        <item m="1" x="301"/>
        <item m="1" x="283"/>
        <item m="1" x="298"/>
        <item m="1" x="131"/>
        <item m="1" x="235"/>
        <item m="1" x="170"/>
        <item m="1" x="217"/>
        <item m="1" x="201"/>
        <item m="1" x="186"/>
        <item m="1" x="205"/>
        <item m="1" x="129"/>
        <item m="1" x="236"/>
        <item m="1" x="115"/>
        <item m="1" x="249"/>
        <item m="1" x="142"/>
        <item m="1" x="150"/>
        <item m="1" x="232"/>
        <item m="1" x="226"/>
        <item m="1" x="194"/>
        <item m="1" x="294"/>
        <item m="1" x="273"/>
        <item m="1" x="164"/>
        <item m="1" x="272"/>
        <item m="1" x="285"/>
        <item m="1" x="118"/>
        <item m="1" x="137"/>
        <item m="1" x="176"/>
        <item m="1" x="275"/>
        <item m="1" x="269"/>
        <item m="1" x="260"/>
        <item m="1" x="290"/>
        <item m="1" x="203"/>
        <item m="1" x="282"/>
        <item m="1" x="277"/>
        <item m="1" x="189"/>
        <item m="1" x="263"/>
        <item m="1" x="181"/>
        <item m="1" x="243"/>
        <item m="1" x="173"/>
        <item m="1" x="302"/>
        <item m="1" x="147"/>
        <item m="1" x="250"/>
        <item m="1" x="208"/>
        <item m="1" x="143"/>
        <item m="1" x="190"/>
        <item m="1" x="121"/>
        <item m="1" x="237"/>
        <item m="1" x="122"/>
        <item m="1" x="229"/>
        <item m="1" x="291"/>
        <item m="1" x="132"/>
        <item m="1" x="241"/>
        <item m="1" x="246"/>
        <item m="1" x="144"/>
        <item m="1" x="148"/>
        <item m="1" x="161"/>
        <item m="1" x="252"/>
        <item m="1" x="223"/>
        <item m="1" x="259"/>
        <item m="1" x="230"/>
        <item m="1" x="183"/>
        <item m="1" x="172"/>
        <item m="1" x="117"/>
        <item m="1" x="215"/>
        <item m="1" x="167"/>
        <item m="1" x="248"/>
        <item m="1" x="138"/>
        <item m="1" x="216"/>
        <item m="1" x="134"/>
        <item m="1" x="209"/>
        <item m="1" x="198"/>
        <item m="1" x="162"/>
        <item m="1" x="152"/>
        <item m="1" x="193"/>
        <item m="1" x="288"/>
        <item m="1" x="202"/>
        <item m="1" x="204"/>
        <item m="1" x="192"/>
        <item m="1" x="206"/>
        <item m="1" x="123"/>
        <item m="1" x="254"/>
        <item m="1" x="239"/>
        <item m="1" x="286"/>
        <item m="1" x="253"/>
        <item m="1" x="116"/>
        <item m="1" x="268"/>
        <item m="1" x="212"/>
        <item m="1" x="221"/>
        <item m="1" x="184"/>
        <item m="1" x="133"/>
        <item m="1" x="296"/>
        <item m="1" x="225"/>
        <item m="1" x="210"/>
        <item m="1" x="227"/>
        <item m="1" x="187"/>
        <item m="1" x="276"/>
        <item m="1" x="264"/>
        <item m="1" x="242"/>
        <item m="1" x="127"/>
        <item m="1" x="124"/>
        <item m="1" x="166"/>
        <item m="1" x="213"/>
        <item m="1" x="293"/>
        <item m="1" x="271"/>
        <item m="1" x="262"/>
        <item m="1" x="238"/>
        <item m="1" x="261"/>
        <item m="1" x="197"/>
        <item m="1" x="281"/>
        <item m="1" x="114"/>
        <item m="1" x="220"/>
        <item m="1" x="265"/>
        <item m="1" x="244"/>
        <item m="1" x="224"/>
        <item m="1" x="300"/>
        <item m="1" x="196"/>
        <item m="1" x="188"/>
        <item m="1" x="145"/>
        <item m="1" x="111"/>
        <item m="1" x="278"/>
        <item m="1" x="140"/>
        <item m="1" x="169"/>
        <item m="1" x="126"/>
        <item m="1" x="219"/>
        <item m="1" x="211"/>
        <item m="1" x="266"/>
        <item m="1" x="270"/>
        <item m="1" x="191"/>
        <item m="1" x="159"/>
        <item m="1" x="141"/>
        <item m="1" x="295"/>
        <item m="1" x="255"/>
        <item m="1" x="218"/>
        <item m="1" x="179"/>
        <item m="1" x="168"/>
        <item m="1" x="279"/>
        <item m="1" x="200"/>
        <item m="1" x="149"/>
        <item m="1" x="156"/>
        <item m="1" x="297"/>
        <item m="1" x="175"/>
        <item m="1" x="240"/>
        <item m="1" x="163"/>
        <item m="1" x="251"/>
        <item m="1" x="247"/>
        <item m="1" x="214"/>
        <item m="1" x="234"/>
        <item m="1" x="231"/>
        <item m="1" x="125"/>
        <item m="1" x="257"/>
        <item m="1" x="153"/>
        <item m="1" x="157"/>
        <item m="1" x="180"/>
        <item m="1" x="233"/>
        <item m="1" x="287"/>
        <item m="1" x="113"/>
        <item m="1" x="245"/>
        <item m="1" x="177"/>
        <item m="1" x="158"/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Entêtes - Montant HT Net" dataField="1" compact="0" outline="0" showAll="0"/>
    <pivotField name="Année document" compact="0" outline="0" showAll="0"/>
    <pivotField name="Mois document" compact="0" outline="0" showAll="0"/>
  </pivotFields>
  <rowFields count="2">
    <field x="0"/>
    <field x="1"/>
  </rowFields>
  <rowItems count="145">
    <i>
      <x/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t="default">
      <x/>
    </i>
    <i>
      <x v="4"/>
      <x v="199"/>
    </i>
    <i r="1">
      <x v="218"/>
    </i>
    <i r="1">
      <x v="232"/>
    </i>
    <i r="1">
      <x v="246"/>
    </i>
    <i r="1">
      <x v="256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t="default">
      <x v="4"/>
    </i>
    <i>
      <x v="5"/>
      <x v="245"/>
    </i>
    <i r="1">
      <x v="277"/>
    </i>
    <i r="1">
      <x v="278"/>
    </i>
    <i t="default">
      <x v="5"/>
    </i>
    <i>
      <x v="6"/>
      <x v="215"/>
    </i>
    <i r="1">
      <x v="218"/>
    </i>
    <i r="1">
      <x v="237"/>
    </i>
    <i r="1">
      <x v="246"/>
    </i>
    <i r="1">
      <x v="251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t="default">
      <x v="6"/>
    </i>
    <i>
      <x v="7"/>
      <x v="192"/>
    </i>
    <i r="1">
      <x v="193"/>
    </i>
    <i r="1">
      <x v="202"/>
    </i>
    <i r="1">
      <x v="210"/>
    </i>
    <i r="1">
      <x v="213"/>
    </i>
    <i r="1">
      <x v="214"/>
    </i>
    <i r="1">
      <x v="221"/>
    </i>
    <i r="1">
      <x v="231"/>
    </i>
    <i r="1">
      <x v="238"/>
    </i>
    <i r="1">
      <x v="239"/>
    </i>
    <i r="1">
      <x v="242"/>
    </i>
    <i r="1">
      <x v="243"/>
    </i>
    <i r="1">
      <x v="246"/>
    </i>
    <i r="1">
      <x v="253"/>
    </i>
    <i r="1">
      <x v="257"/>
    </i>
    <i r="1">
      <x v="259"/>
    </i>
    <i r="1">
      <x v="262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t="default">
      <x v="7"/>
    </i>
    <i t="grand">
      <x/>
    </i>
  </rowItems>
  <colItems count="1">
    <i/>
  </colItems>
  <dataFields count="1">
    <dataField name="Somme de Entêtes - Montant HT Net" fld="2" baseField="0" baseItem="0"/>
  </dataFields>
  <formats count="14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2">
          <reference field="0" count="0" selected="0"/>
          <reference field="1" count="0"/>
        </references>
      </pivotArea>
    </format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0" count="0" selected="0"/>
          <reference field="1" count="0"/>
        </references>
      </pivotArea>
    </format>
    <format dxfId="20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207DA5-3F12-434C-9969-923E4A4396E7}" name="Tableau3" displayName="Tableau3" ref="A1:C3" totalsRowShown="0">
  <autoFilter ref="A1:C3" xr:uid="{EE207DA5-3F12-434C-9969-923E4A4396E7}"/>
  <tableColumns count="3">
    <tableColumn id="1" xr3:uid="{90FF37DB-E12A-4C3B-A7A8-B3E854901125}" name="Version"/>
    <tableColumn id="2" xr3:uid="{5244DC72-7C4A-4497-830E-B65DB045BADD}" name="Modifications/Evolutions"/>
    <tableColumn id="3" xr3:uid="{714CDEAB-CFC2-4665-85D1-7FF639554F19}" name="D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0520C-F57E-40BB-BB01-21E114CAB9CD}" name="TableauL11" displayName="TableauL11" ref="L12:O23" totalsRowCount="1" headerRowDxfId="47" dataDxfId="46" totalsRowDxfId="45">
  <autoFilter ref="L12:O22" xr:uid="{4490520C-F57E-40BB-BB01-21E114CAB9CD}"/>
  <tableColumns count="4">
    <tableColumn id="1" xr3:uid="{DC69D30D-E5A2-494C-969C-16D9CDB2E61F}" name="Client - Code" totalsRowLabel="Total" dataDxfId="44" totalsRowDxfId="7"/>
    <tableColumn id="2" xr3:uid="{ED83526C-FCC4-46A7-9B1A-453970DD5ABE}" name="Client - Nom" dataDxfId="43" totalsRowDxfId="6"/>
    <tableColumn id="3" xr3:uid="{733852DF-A31F-4DF5-A26A-12C158935C08}" name="Entêtes - Montant HT Net" totalsRowFunction="sum" dataDxfId="42" totalsRowDxfId="5"/>
    <tableColumn id="4" xr3:uid="{94C017ED-10DA-4AC6-8FDC-DB680C6D13C7}" name="%" totalsRowFunction="sum" dataDxfId="41" totalsRowDxfId="4" dataCellStyle="Pourcentage">
      <calculatedColumnFormula>TableauL11[[#This Row],[Entêtes - Montant HT Net]]/$N$4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21F44-9D58-44E0-B001-47E43F048D79}" name="TableauE11" displayName="TableauE11" ref="E12:H23" totalsRowCount="1" headerRowDxfId="40" dataDxfId="39" totalsRowDxfId="38">
  <autoFilter ref="E12:H22" xr:uid="{3B821F44-9D58-44E0-B001-47E43F048D79}"/>
  <tableColumns count="4">
    <tableColumn id="1" xr3:uid="{1D39C9A6-E987-4BFE-A962-49BA63EBD1F2}" name="Client - Code" totalsRowLabel="Total" dataDxfId="37" totalsRowDxfId="3"/>
    <tableColumn id="2" xr3:uid="{9903D6A8-26A3-4A50-9C9F-573224A3CC67}" name="Client - Nom" dataDxfId="36" totalsRowDxfId="2"/>
    <tableColumn id="3" xr3:uid="{C26EDD22-5659-41DD-8505-ADF4E0547290}" name="Entêtes - Montant HT Net" totalsRowFunction="sum" dataDxfId="35" totalsRowDxfId="1"/>
    <tableColumn id="4" xr3:uid="{FA4E1FA8-7741-43CB-9BDC-07B80E45FC93}" name="%" totalsRowFunction="sum" dataDxfId="34" totalsRowDxfId="0" dataCellStyle="Pourcentage">
      <calculatedColumnFormula>TableauE11[[#This Row],[Entêtes - Montant HT Net]]/$N$4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Br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6561-35F0-475B-BF17-59A31122D696}">
  <sheetPr>
    <tabColor theme="3"/>
  </sheetPr>
  <dimension ref="A1:C3"/>
  <sheetViews>
    <sheetView workbookViewId="0">
      <selection activeCell="B3" sqref="B3"/>
    </sheetView>
  </sheetViews>
  <sheetFormatPr baseColWidth="10" defaultRowHeight="16.5" x14ac:dyDescent="0.3"/>
  <cols>
    <col min="2" max="2" width="31.5" customWidth="1"/>
    <col min="3" max="3" width="17.25" customWidth="1"/>
  </cols>
  <sheetData>
    <row r="1" spans="1:3" x14ac:dyDescent="0.3">
      <c r="A1" t="s">
        <v>14</v>
      </c>
      <c r="B1" t="s">
        <v>15</v>
      </c>
      <c r="C1" t="s">
        <v>16</v>
      </c>
    </row>
    <row r="2" spans="1:3" x14ac:dyDescent="0.3">
      <c r="A2">
        <v>1</v>
      </c>
      <c r="B2" t="s">
        <v>17</v>
      </c>
      <c r="C2" s="5">
        <v>43977</v>
      </c>
    </row>
    <row r="3" spans="1:3" x14ac:dyDescent="0.3">
      <c r="A3">
        <v>2</v>
      </c>
      <c r="B3" t="s">
        <v>18</v>
      </c>
      <c r="C3" s="5">
        <v>44361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E76A-BBFD-46BB-B8CA-AF1990469205}">
  <sheetPr>
    <tabColor theme="3"/>
  </sheetPr>
  <dimension ref="A1:Q506"/>
  <sheetViews>
    <sheetView showGridLines="0" tabSelected="1" workbookViewId="0">
      <selection activeCell="B9" sqref="B9"/>
    </sheetView>
  </sheetViews>
  <sheetFormatPr baseColWidth="10" defaultRowHeight="16.5" outlineLevelRow="1" x14ac:dyDescent="0.3"/>
  <cols>
    <col min="1" max="2" width="13.75" customWidth="1"/>
    <col min="3" max="3" width="19.25" customWidth="1"/>
    <col min="4" max="4" width="15.5" customWidth="1"/>
    <col min="5" max="5" width="19.25" customWidth="1"/>
    <col min="6" max="6" width="21.375" customWidth="1"/>
    <col min="7" max="7" width="19.25" customWidth="1"/>
    <col min="8" max="8" width="20.5" customWidth="1"/>
    <col min="9" max="9" width="19.25" customWidth="1"/>
    <col min="10" max="10" width="14.375" customWidth="1"/>
    <col min="11" max="11" width="19.25" customWidth="1"/>
    <col min="12" max="12" width="19.375" customWidth="1"/>
    <col min="13" max="13" width="19.25" customWidth="1"/>
    <col min="14" max="14" width="19.375" customWidth="1"/>
  </cols>
  <sheetData>
    <row r="1" spans="1:17" s="7" customFormat="1" ht="52.5" customHeight="1" x14ac:dyDescent="0.3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7" customFormat="1" ht="24" customHeight="1" x14ac:dyDescent="0.3"/>
    <row r="3" spans="1:17" s="7" customFormat="1" ht="33" customHeight="1" x14ac:dyDescent="0.3">
      <c r="C3" s="12" t="s">
        <v>20</v>
      </c>
      <c r="E3" s="12" t="s">
        <v>21</v>
      </c>
      <c r="G3" s="12" t="s">
        <v>22</v>
      </c>
      <c r="I3" s="12" t="s">
        <v>30</v>
      </c>
      <c r="K3" s="12" t="s">
        <v>46</v>
      </c>
      <c r="M3" s="12" t="s">
        <v>47</v>
      </c>
    </row>
    <row r="4" spans="1:17" s="8" customFormat="1" ht="33" customHeight="1" x14ac:dyDescent="0.3">
      <c r="C4" s="9" t="s">
        <v>52</v>
      </c>
      <c r="E4" s="10" t="s">
        <v>32</v>
      </c>
      <c r="G4" s="11" t="s">
        <v>6</v>
      </c>
      <c r="I4" s="11" t="s">
        <v>31</v>
      </c>
      <c r="K4" s="11" t="s">
        <v>31</v>
      </c>
      <c r="M4" s="11" t="s">
        <v>31</v>
      </c>
    </row>
    <row r="5" spans="1:17" s="8" customFormat="1" ht="33" customHeight="1" x14ac:dyDescent="0.3">
      <c r="C5" t="str">
        <f>_xll.Assistant.XL.RIK_AG("INF53_0_0_0_0_0_0_D=0x0;INF02@E=0,S=53,G=0,T=0_0,P=-1@E=1,S=12@E=0,S=1003|17,G=0,T=0_0,P=-1@@R=A,S=8,V={0}:R=B,S=53,V={1}:R=C,S=1,V={2}:R=D,S=1003|1,V={3}:R=A,S=1003|17,V={4}:R=B,S=1003|18,V={5}:",$C$4,$E$4,$G$4,$I$4,$K$4,$M$4)</f>
        <v/>
      </c>
      <c r="D5" s="30"/>
      <c r="F5" s="31"/>
      <c r="H5" s="32"/>
      <c r="J5" s="32"/>
      <c r="K5" t="str">
        <f>_xll.Assistant.XL.RIK_AG("INF53_0_3_0_0_0_0_D=0x0;INF02@E=0,S=1003|3,G=0,T=0_0,P=-1@E=1,S=12@@@R=A,S=8,V={0}:R=B,S=53,V={1}:R=C,S=1,V={2}:R=D,S=1003|1,V={3}:R=A,S=1003|17,V={4}:R=B,S=1003|18,V={5}:",$C$4,$E$4,$G$4,$I$4,$K$4,$M$4)</f>
        <v/>
      </c>
    </row>
    <row r="6" spans="1:17" s="8" customFormat="1" ht="45.75" customHeight="1" x14ac:dyDescent="0.3">
      <c r="D6" s="30"/>
      <c r="F6" s="31"/>
      <c r="H6" s="32"/>
      <c r="J6" s="32"/>
    </row>
    <row r="7" spans="1:17" s="8" customFormat="1" ht="45.75" customHeight="1" x14ac:dyDescent="0.3">
      <c r="D7" s="30"/>
      <c r="F7" s="31"/>
      <c r="H7" s="32"/>
      <c r="J7" s="32"/>
    </row>
    <row r="8" spans="1:17" s="8" customFormat="1" ht="45.75" customHeight="1" x14ac:dyDescent="0.3">
      <c r="D8" s="30"/>
      <c r="F8" s="31"/>
      <c r="H8" s="32"/>
      <c r="J8" s="32"/>
    </row>
    <row r="9" spans="1:17" s="8" customFormat="1" ht="45.75" customHeight="1" x14ac:dyDescent="0.3">
      <c r="D9" s="30"/>
      <c r="F9" s="31"/>
      <c r="H9" s="32"/>
      <c r="J9" s="32"/>
    </row>
    <row r="10" spans="1:17" s="8" customFormat="1" ht="45.75" customHeight="1" x14ac:dyDescent="0.3">
      <c r="D10" s="30"/>
      <c r="F10" s="31"/>
      <c r="H10" s="32"/>
      <c r="J10" s="32"/>
    </row>
    <row r="11" spans="1:17" s="8" customFormat="1" ht="45.75" customHeight="1" x14ac:dyDescent="0.3">
      <c r="D11" s="30"/>
      <c r="F11" s="31"/>
      <c r="H11" s="32"/>
      <c r="J11" s="32"/>
    </row>
    <row r="12" spans="1:17" s="8" customFormat="1" ht="45.75" customHeight="1" x14ac:dyDescent="0.3">
      <c r="D12" s="30"/>
      <c r="F12" s="31"/>
      <c r="H12" s="32"/>
      <c r="J12" s="32"/>
    </row>
    <row r="13" spans="1:17" x14ac:dyDescent="0.3">
      <c r="C13" t="str">
        <f>_xll.Assistant.XL.RIK_AL("INF53__2_0_1,F=B='1',U='0',I='0',FN='Calibri',FS='10',FC='#FFFFFF',BC='#2F4F4F',AH='1',AV='1',Br=[$top-$bottom],BrS='1',BrC='#778899'_1,C=Total,F=B='1',U='0',I='0',FN='Calibri',FS='10',FC='#000000',BC='#FFFFFF',AH='3',AV"&amp;"='1',Br=[$top-$bottom],BrS='1',BrC='#778899'_0_0_0_1_D=467x7;INF02@E=0,S=1003|1,G=0,T=0,P=0,O=NF='Texte'_B='0'_U='0'_I='0'_FN='Calibri'_FS='10'_FC='#000000'_BC='#FFFFFF'_AH='1'_AV='1'_Br=[]_BrS='0'_BrC='#FFFFFF'_WpT='0':"&amp;"E=0,S=1003|3,G=1_0_0_F=B='1'_U='0'_I='0'_FN='Calibri'_FS='10'_FC='#000000'_BC='#FFFFFF'_AH='1'_AV='1'_Br=[$top-$bottom]_BrS='1'_BrC='#778899'_C=Client - Nom_1_1_F=B='1'_U='0'_I='0'_FN='Calibri'_FS='10'_FC='#000000'_BC='#"&amp;"FFFFFF'_AH='1'_AV='1'_Br=[$top-$bottom]_BrS='1'_BrC='#778899'_C=Client - Nom,T=0,P=0,O=NF='Texte'_B='0'_U='0'_I='0'_FN='Calibri'_FS='10'_FC='#000000'_BC='#FFFFFF'_AH='1'_AV='1'_Br=[]_BrS='0'_BrC='#FFFFFF'_WpT='0':E=0,S=1"&amp;"003|17,G=0,T=0,P=0,O=NF='Texte'_B='0'_U='0'_I='0'_FN='Calibri'_FS='10'_FC='#000000'_BC='#FFFFFF'_AH='1'_AV='1'_Br=[]_BrS='0'_BrC='#FFFFFF'_WpT='0':E=0,S=1003|18,G=0,T=0,P=0,O=NF='Texte'_B='0'_U='0'_I='0'_FN='Calibri'_FS="&amp;"'10'_FC='#000000'_BC='#FFFFFF'_AH='1'_AV='1'_Br=[]_BrS='0'_BrC='#FFFFFF'_WpT='0':E=0,S=53,G=0,T=0,P=0,O=NF='Texte'_B='0'_U='0'_I='0'_FN='Calibri'_FS='10'_FC='#000000'_BC='#FFFFFF'_AH='1'_AV='1'_Br=[]_BrS='0'_BrC='#FFFFFF"&amp;"'_WpT='0':E=1,S=12,G=0,T=0,P=0,O=NF='Nombre'_B='0'_U='0'_I='0'_FN='Calibri'_FS='10'_FC='#000000'_BC='#FFFFFF'_AH='3'_AV='1'_Br=[]_BrS='0'_BrC='#FFFFFF'_WpT='0':E=0,S=20,G=0,T=0,P=0,O=NF='Texte'_B='0'_U='0'_I='0'_FN='Cali"&amp;"bri'_FS='10'_FC='#000000'_BC='#FFFFFF'_AH='1'_AV='1'_Br=[]_BrS='0'_BrC='#FFFFFF'_WpT='0':@R=A,S=8,V={0}:R=B,S=53,V={1}:R=C,S=1,V={2}:R=D,S=1003|1,V={3}:R=E,S=1003|17,V={4}:R=F,S=1003|18,V={5}:",$C$4,$E$4,$G$4,$I$4,$K$4,$M$4)</f>
        <v/>
      </c>
    </row>
    <row r="14" spans="1:17" x14ac:dyDescent="0.3">
      <c r="C14" s="37" t="s">
        <v>7</v>
      </c>
      <c r="D14" s="37" t="s">
        <v>5</v>
      </c>
      <c r="E14" s="37" t="s">
        <v>44</v>
      </c>
      <c r="F14" s="37" t="s">
        <v>45</v>
      </c>
      <c r="G14" s="37" t="s">
        <v>29</v>
      </c>
      <c r="H14" s="37" t="s">
        <v>10</v>
      </c>
      <c r="I14" s="37" t="s">
        <v>4</v>
      </c>
    </row>
    <row r="15" spans="1:17" ht="0.95" customHeight="1" outlineLevel="1" x14ac:dyDescent="0.3">
      <c r="C15" s="1"/>
      <c r="D15" s="1"/>
      <c r="E15" s="1"/>
      <c r="F15" s="1"/>
      <c r="G15" s="1"/>
      <c r="H15" s="26"/>
      <c r="I15" s="1"/>
    </row>
    <row r="16" spans="1:17" outlineLevel="1" x14ac:dyDescent="0.3">
      <c r="C16" s="36" t="s">
        <v>53</v>
      </c>
      <c r="D16" s="36" t="s">
        <v>54</v>
      </c>
      <c r="E16" s="36"/>
      <c r="F16" s="36"/>
      <c r="G16" s="36" t="s">
        <v>33</v>
      </c>
      <c r="H16" s="39">
        <v>830</v>
      </c>
      <c r="I16" s="36" t="s">
        <v>55</v>
      </c>
    </row>
    <row r="17" spans="3:9" outlineLevel="1" x14ac:dyDescent="0.3">
      <c r="C17" s="36" t="s">
        <v>53</v>
      </c>
      <c r="D17" s="36" t="s">
        <v>54</v>
      </c>
      <c r="E17" s="36"/>
      <c r="F17" s="36"/>
      <c r="G17" s="36" t="s">
        <v>34</v>
      </c>
      <c r="H17" s="39">
        <v>740</v>
      </c>
      <c r="I17" s="36" t="s">
        <v>55</v>
      </c>
    </row>
    <row r="18" spans="3:9" x14ac:dyDescent="0.3">
      <c r="C18" s="24"/>
      <c r="D18" s="24" t="s">
        <v>56</v>
      </c>
      <c r="E18" s="24"/>
      <c r="F18" s="24"/>
      <c r="G18" s="24"/>
      <c r="H18" s="25">
        <v>1570</v>
      </c>
      <c r="I18" s="24"/>
    </row>
    <row r="19" spans="3:9" ht="0.95" customHeight="1" outlineLevel="1" x14ac:dyDescent="0.3">
      <c r="C19" s="1"/>
      <c r="D19" s="1"/>
      <c r="E19" s="1"/>
      <c r="F19" s="1"/>
      <c r="G19" s="1"/>
      <c r="H19" s="26"/>
      <c r="I19" s="1"/>
    </row>
    <row r="20" spans="3:9" outlineLevel="1" x14ac:dyDescent="0.3">
      <c r="C20" s="36" t="s">
        <v>57</v>
      </c>
      <c r="D20" s="36" t="s">
        <v>58</v>
      </c>
      <c r="E20" s="36"/>
      <c r="F20" s="36"/>
      <c r="G20" s="36" t="s">
        <v>35</v>
      </c>
      <c r="H20" s="39">
        <v>1116</v>
      </c>
      <c r="I20" s="36"/>
    </row>
    <row r="21" spans="3:9" outlineLevel="1" x14ac:dyDescent="0.3">
      <c r="C21" s="36" t="s">
        <v>57</v>
      </c>
      <c r="D21" s="36" t="s">
        <v>58</v>
      </c>
      <c r="E21" s="36"/>
      <c r="F21" s="36"/>
      <c r="G21" s="36" t="s">
        <v>35</v>
      </c>
      <c r="H21" s="39">
        <v>1320</v>
      </c>
      <c r="I21" s="36" t="s">
        <v>55</v>
      </c>
    </row>
    <row r="22" spans="3:9" outlineLevel="1" x14ac:dyDescent="0.3">
      <c r="C22" s="36" t="s">
        <v>57</v>
      </c>
      <c r="D22" s="36" t="s">
        <v>58</v>
      </c>
      <c r="E22" s="36"/>
      <c r="F22" s="36"/>
      <c r="G22" s="36" t="s">
        <v>33</v>
      </c>
      <c r="H22" s="39">
        <v>700</v>
      </c>
      <c r="I22" s="36"/>
    </row>
    <row r="23" spans="3:9" outlineLevel="1" x14ac:dyDescent="0.3">
      <c r="C23" s="36" t="s">
        <v>57</v>
      </c>
      <c r="D23" s="36" t="s">
        <v>58</v>
      </c>
      <c r="E23" s="36"/>
      <c r="F23" s="36"/>
      <c r="G23" s="36" t="s">
        <v>36</v>
      </c>
      <c r="H23" s="39">
        <v>480</v>
      </c>
      <c r="I23" s="36"/>
    </row>
    <row r="24" spans="3:9" outlineLevel="1" x14ac:dyDescent="0.3">
      <c r="C24" s="36" t="s">
        <v>57</v>
      </c>
      <c r="D24" s="36" t="s">
        <v>58</v>
      </c>
      <c r="E24" s="36"/>
      <c r="F24" s="36"/>
      <c r="G24" s="36" t="s">
        <v>37</v>
      </c>
      <c r="H24" s="39">
        <v>5180</v>
      </c>
      <c r="I24" s="36"/>
    </row>
    <row r="25" spans="3:9" outlineLevel="1" x14ac:dyDescent="0.3">
      <c r="C25" s="36" t="s">
        <v>57</v>
      </c>
      <c r="D25" s="36" t="s">
        <v>58</v>
      </c>
      <c r="E25" s="36"/>
      <c r="F25" s="36"/>
      <c r="G25" s="36" t="s">
        <v>38</v>
      </c>
      <c r="H25" s="39">
        <v>2110</v>
      </c>
      <c r="I25" s="36"/>
    </row>
    <row r="26" spans="3:9" outlineLevel="1" x14ac:dyDescent="0.3">
      <c r="C26" s="36" t="s">
        <v>57</v>
      </c>
      <c r="D26" s="36" t="s">
        <v>58</v>
      </c>
      <c r="E26" s="36"/>
      <c r="F26" s="36"/>
      <c r="G26" s="36" t="s">
        <v>39</v>
      </c>
      <c r="H26" s="39">
        <v>7430</v>
      </c>
      <c r="I26" s="36" t="s">
        <v>55</v>
      </c>
    </row>
    <row r="27" spans="3:9" outlineLevel="1" x14ac:dyDescent="0.3">
      <c r="C27" s="36" t="s">
        <v>57</v>
      </c>
      <c r="D27" s="36" t="s">
        <v>58</v>
      </c>
      <c r="E27" s="36"/>
      <c r="F27" s="36"/>
      <c r="G27" s="36" t="s">
        <v>40</v>
      </c>
      <c r="H27" s="39">
        <v>1180</v>
      </c>
      <c r="I27" s="36" t="s">
        <v>55</v>
      </c>
    </row>
    <row r="28" spans="3:9" outlineLevel="1" x14ac:dyDescent="0.3">
      <c r="C28" s="36" t="s">
        <v>57</v>
      </c>
      <c r="D28" s="36" t="s">
        <v>58</v>
      </c>
      <c r="E28" s="36"/>
      <c r="F28" s="36"/>
      <c r="G28" s="36" t="s">
        <v>40</v>
      </c>
      <c r="H28" s="39">
        <v>5540</v>
      </c>
      <c r="I28" s="36"/>
    </row>
    <row r="29" spans="3:9" outlineLevel="1" x14ac:dyDescent="0.3">
      <c r="C29" s="36" t="s">
        <v>57</v>
      </c>
      <c r="D29" s="36" t="s">
        <v>58</v>
      </c>
      <c r="E29" s="36"/>
      <c r="F29" s="36"/>
      <c r="G29" s="36" t="s">
        <v>34</v>
      </c>
      <c r="H29" s="39">
        <v>985</v>
      </c>
      <c r="I29" s="36"/>
    </row>
    <row r="30" spans="3:9" outlineLevel="1" x14ac:dyDescent="0.3">
      <c r="C30" s="36" t="s">
        <v>57</v>
      </c>
      <c r="D30" s="36" t="s">
        <v>58</v>
      </c>
      <c r="E30" s="36"/>
      <c r="F30" s="36"/>
      <c r="G30" s="36" t="s">
        <v>34</v>
      </c>
      <c r="H30" s="39">
        <v>2065</v>
      </c>
      <c r="I30" s="36" t="s">
        <v>55</v>
      </c>
    </row>
    <row r="31" spans="3:9" outlineLevel="1" x14ac:dyDescent="0.3">
      <c r="C31" s="36" t="s">
        <v>57</v>
      </c>
      <c r="D31" s="36" t="s">
        <v>58</v>
      </c>
      <c r="E31" s="36"/>
      <c r="F31" s="36"/>
      <c r="G31" s="36" t="s">
        <v>41</v>
      </c>
      <c r="H31" s="39">
        <v>780</v>
      </c>
      <c r="I31" s="36" t="s">
        <v>55</v>
      </c>
    </row>
    <row r="32" spans="3:9" outlineLevel="1" x14ac:dyDescent="0.3">
      <c r="C32" s="36" t="s">
        <v>57</v>
      </c>
      <c r="D32" s="36" t="s">
        <v>58</v>
      </c>
      <c r="E32" s="36"/>
      <c r="F32" s="36"/>
      <c r="G32" s="36" t="s">
        <v>41</v>
      </c>
      <c r="H32" s="39">
        <v>2320</v>
      </c>
      <c r="I32" s="36"/>
    </row>
    <row r="33" spans="3:9" x14ac:dyDescent="0.3">
      <c r="C33" s="24"/>
      <c r="D33" s="24" t="s">
        <v>59</v>
      </c>
      <c r="E33" s="24"/>
      <c r="F33" s="24"/>
      <c r="G33" s="24"/>
      <c r="H33" s="25">
        <v>31206</v>
      </c>
      <c r="I33" s="24"/>
    </row>
    <row r="34" spans="3:9" ht="0.95" customHeight="1" outlineLevel="1" x14ac:dyDescent="0.3">
      <c r="C34" s="1"/>
      <c r="D34" s="1"/>
      <c r="E34" s="1"/>
      <c r="F34" s="1"/>
      <c r="G34" s="1"/>
      <c r="H34" s="26"/>
      <c r="I34" s="1"/>
    </row>
    <row r="35" spans="3:9" outlineLevel="1" x14ac:dyDescent="0.3">
      <c r="C35" s="36" t="s">
        <v>60</v>
      </c>
      <c r="D35" s="36" t="s">
        <v>61</v>
      </c>
      <c r="E35" s="36"/>
      <c r="F35" s="36"/>
      <c r="G35" s="36" t="s">
        <v>35</v>
      </c>
      <c r="H35" s="39">
        <v>1620</v>
      </c>
      <c r="I35" s="36" t="s">
        <v>55</v>
      </c>
    </row>
    <row r="36" spans="3:9" outlineLevel="1" x14ac:dyDescent="0.3">
      <c r="C36" s="36" t="s">
        <v>60</v>
      </c>
      <c r="D36" s="36" t="s">
        <v>61</v>
      </c>
      <c r="E36" s="36"/>
      <c r="F36" s="36"/>
      <c r="G36" s="36" t="s">
        <v>62</v>
      </c>
      <c r="H36" s="39">
        <v>140</v>
      </c>
      <c r="I36" s="36"/>
    </row>
    <row r="37" spans="3:9" outlineLevel="1" x14ac:dyDescent="0.3">
      <c r="C37" s="36" t="s">
        <v>60</v>
      </c>
      <c r="D37" s="36" t="s">
        <v>61</v>
      </c>
      <c r="E37" s="36"/>
      <c r="F37" s="36"/>
      <c r="G37" s="36" t="s">
        <v>39</v>
      </c>
      <c r="H37" s="39">
        <v>740</v>
      </c>
      <c r="I37" s="36" t="s">
        <v>55</v>
      </c>
    </row>
    <row r="38" spans="3:9" x14ac:dyDescent="0.3">
      <c r="C38" s="24"/>
      <c r="D38" s="24" t="s">
        <v>63</v>
      </c>
      <c r="E38" s="24"/>
      <c r="F38" s="24"/>
      <c r="G38" s="24"/>
      <c r="H38" s="25">
        <v>2500</v>
      </c>
      <c r="I38" s="24"/>
    </row>
    <row r="39" spans="3:9" ht="0.95" customHeight="1" outlineLevel="1" x14ac:dyDescent="0.3">
      <c r="C39" s="1"/>
      <c r="D39" s="1"/>
      <c r="E39" s="1"/>
      <c r="F39" s="1"/>
      <c r="G39" s="1"/>
      <c r="H39" s="26"/>
      <c r="I39" s="1"/>
    </row>
    <row r="40" spans="3:9" outlineLevel="1" x14ac:dyDescent="0.3">
      <c r="C40" s="36" t="s">
        <v>64</v>
      </c>
      <c r="D40" s="36" t="s">
        <v>65</v>
      </c>
      <c r="E40" s="36"/>
      <c r="F40" s="36"/>
      <c r="G40" s="36" t="s">
        <v>42</v>
      </c>
      <c r="H40" s="39">
        <v>106582.88</v>
      </c>
      <c r="I40" s="36"/>
    </row>
    <row r="41" spans="3:9" outlineLevel="1" x14ac:dyDescent="0.3">
      <c r="C41" s="36" t="s">
        <v>64</v>
      </c>
      <c r="D41" s="36" t="s">
        <v>65</v>
      </c>
      <c r="E41" s="36"/>
      <c r="F41" s="36"/>
      <c r="G41" s="36" t="s">
        <v>35</v>
      </c>
      <c r="H41" s="39">
        <v>0</v>
      </c>
      <c r="I41" s="36"/>
    </row>
    <row r="42" spans="3:9" outlineLevel="1" x14ac:dyDescent="0.3">
      <c r="C42" s="36" t="s">
        <v>64</v>
      </c>
      <c r="D42" s="36" t="s">
        <v>65</v>
      </c>
      <c r="E42" s="36"/>
      <c r="F42" s="36"/>
      <c r="G42" s="36" t="s">
        <v>33</v>
      </c>
      <c r="H42" s="39">
        <v>34277</v>
      </c>
      <c r="I42" s="36"/>
    </row>
    <row r="43" spans="3:9" x14ac:dyDescent="0.3">
      <c r="C43" s="24"/>
      <c r="D43" s="24" t="s">
        <v>66</v>
      </c>
      <c r="E43" s="24"/>
      <c r="F43" s="24"/>
      <c r="G43" s="24"/>
      <c r="H43" s="25">
        <v>140859.88</v>
      </c>
      <c r="I43" s="24"/>
    </row>
    <row r="44" spans="3:9" ht="0.95" customHeight="1" outlineLevel="1" x14ac:dyDescent="0.3">
      <c r="C44" s="1"/>
      <c r="D44" s="1"/>
      <c r="E44" s="1"/>
      <c r="F44" s="1"/>
      <c r="G44" s="1"/>
      <c r="H44" s="26"/>
      <c r="I44" s="1"/>
    </row>
    <row r="45" spans="3:9" outlineLevel="1" x14ac:dyDescent="0.3">
      <c r="C45" s="36" t="s">
        <v>67</v>
      </c>
      <c r="D45" s="36" t="s">
        <v>68</v>
      </c>
      <c r="E45" s="36"/>
      <c r="F45" s="36"/>
      <c r="G45" s="36" t="s">
        <v>36</v>
      </c>
      <c r="H45" s="39">
        <v>275</v>
      </c>
      <c r="I45" s="36"/>
    </row>
    <row r="46" spans="3:9" x14ac:dyDescent="0.3">
      <c r="C46" s="24"/>
      <c r="D46" s="24" t="s">
        <v>69</v>
      </c>
      <c r="E46" s="24"/>
      <c r="F46" s="24"/>
      <c r="G46" s="24"/>
      <c r="H46" s="25">
        <v>275</v>
      </c>
      <c r="I46" s="24"/>
    </row>
    <row r="47" spans="3:9" ht="0.95" customHeight="1" outlineLevel="1" x14ac:dyDescent="0.3">
      <c r="C47" s="1"/>
      <c r="D47" s="1"/>
      <c r="E47" s="1"/>
      <c r="F47" s="1"/>
      <c r="G47" s="1"/>
      <c r="H47" s="26"/>
      <c r="I47" s="1"/>
    </row>
    <row r="48" spans="3:9" outlineLevel="1" x14ac:dyDescent="0.3">
      <c r="C48" s="36" t="s">
        <v>70</v>
      </c>
      <c r="D48" s="36" t="s">
        <v>71</v>
      </c>
      <c r="E48" s="36"/>
      <c r="F48" s="36"/>
      <c r="G48" s="36" t="s">
        <v>35</v>
      </c>
      <c r="H48" s="39">
        <v>470</v>
      </c>
      <c r="I48" s="36"/>
    </row>
    <row r="49" spans="3:9" x14ac:dyDescent="0.3">
      <c r="C49" s="24"/>
      <c r="D49" s="24" t="s">
        <v>72</v>
      </c>
      <c r="E49" s="24"/>
      <c r="F49" s="24"/>
      <c r="G49" s="24"/>
      <c r="H49" s="25">
        <v>470</v>
      </c>
      <c r="I49" s="24"/>
    </row>
    <row r="50" spans="3:9" ht="0.95" customHeight="1" outlineLevel="1" x14ac:dyDescent="0.3">
      <c r="C50" s="1"/>
      <c r="D50" s="1"/>
      <c r="E50" s="1"/>
      <c r="F50" s="1"/>
      <c r="G50" s="1"/>
      <c r="H50" s="26"/>
      <c r="I50" s="1"/>
    </row>
    <row r="51" spans="3:9" outlineLevel="1" x14ac:dyDescent="0.3">
      <c r="C51" s="36" t="s">
        <v>73</v>
      </c>
      <c r="D51" s="36" t="s">
        <v>74</v>
      </c>
      <c r="E51" s="36"/>
      <c r="F51" s="36"/>
      <c r="G51" s="36" t="s">
        <v>36</v>
      </c>
      <c r="H51" s="39">
        <v>2611.1999999999998</v>
      </c>
      <c r="I51" s="36"/>
    </row>
    <row r="52" spans="3:9" x14ac:dyDescent="0.3">
      <c r="C52" s="24"/>
      <c r="D52" s="24" t="s">
        <v>75</v>
      </c>
      <c r="E52" s="24"/>
      <c r="F52" s="24"/>
      <c r="G52" s="24"/>
      <c r="H52" s="25">
        <v>2611.1999999999998</v>
      </c>
      <c r="I52" s="24"/>
    </row>
    <row r="53" spans="3:9" ht="0.95" customHeight="1" outlineLevel="1" x14ac:dyDescent="0.3">
      <c r="C53" s="1"/>
      <c r="D53" s="1"/>
      <c r="E53" s="1"/>
      <c r="F53" s="1"/>
      <c r="G53" s="1"/>
      <c r="H53" s="26"/>
      <c r="I53" s="1"/>
    </row>
    <row r="54" spans="3:9" outlineLevel="1" x14ac:dyDescent="0.3">
      <c r="C54" s="36" t="s">
        <v>76</v>
      </c>
      <c r="D54" s="36" t="s">
        <v>77</v>
      </c>
      <c r="E54" s="36"/>
      <c r="F54" s="36"/>
      <c r="G54" s="36" t="s">
        <v>35</v>
      </c>
      <c r="H54" s="39">
        <v>288</v>
      </c>
      <c r="I54" s="36"/>
    </row>
    <row r="55" spans="3:9" x14ac:dyDescent="0.3">
      <c r="C55" s="24"/>
      <c r="D55" s="24" t="s">
        <v>78</v>
      </c>
      <c r="E55" s="24"/>
      <c r="F55" s="24"/>
      <c r="G55" s="24"/>
      <c r="H55" s="25">
        <v>288</v>
      </c>
      <c r="I55" s="24"/>
    </row>
    <row r="56" spans="3:9" ht="0.95" customHeight="1" outlineLevel="1" x14ac:dyDescent="0.3">
      <c r="C56" s="1"/>
      <c r="D56" s="1"/>
      <c r="E56" s="1"/>
      <c r="F56" s="1"/>
      <c r="G56" s="1"/>
      <c r="H56" s="26"/>
      <c r="I56" s="1"/>
    </row>
    <row r="57" spans="3:9" outlineLevel="1" x14ac:dyDescent="0.3">
      <c r="C57" s="36" t="s">
        <v>79</v>
      </c>
      <c r="D57" s="36" t="s">
        <v>80</v>
      </c>
      <c r="E57" s="36"/>
      <c r="F57" s="36"/>
      <c r="G57" s="36" t="s">
        <v>43</v>
      </c>
      <c r="H57" s="39">
        <v>607</v>
      </c>
      <c r="I57" s="36" t="s">
        <v>81</v>
      </c>
    </row>
    <row r="58" spans="3:9" outlineLevel="1" x14ac:dyDescent="0.3">
      <c r="C58" s="36" t="s">
        <v>79</v>
      </c>
      <c r="D58" s="36" t="s">
        <v>80</v>
      </c>
      <c r="E58" s="36"/>
      <c r="F58" s="36"/>
      <c r="G58" s="36" t="s">
        <v>38</v>
      </c>
      <c r="H58" s="39">
        <v>285</v>
      </c>
      <c r="I58" s="36"/>
    </row>
    <row r="59" spans="3:9" x14ac:dyDescent="0.3">
      <c r="C59" s="24"/>
      <c r="D59" s="24" t="s">
        <v>82</v>
      </c>
      <c r="E59" s="24"/>
      <c r="F59" s="24"/>
      <c r="G59" s="24"/>
      <c r="H59" s="25">
        <v>892</v>
      </c>
      <c r="I59" s="24"/>
    </row>
    <row r="60" spans="3:9" ht="0.95" customHeight="1" outlineLevel="1" x14ac:dyDescent="0.3">
      <c r="C60" s="1"/>
      <c r="D60" s="1"/>
      <c r="E60" s="1"/>
      <c r="F60" s="1"/>
      <c r="G60" s="1"/>
      <c r="H60" s="26"/>
      <c r="I60" s="1"/>
    </row>
    <row r="61" spans="3:9" outlineLevel="1" x14ac:dyDescent="0.3">
      <c r="C61" s="36" t="s">
        <v>83</v>
      </c>
      <c r="D61" s="36" t="s">
        <v>84</v>
      </c>
      <c r="E61" s="36"/>
      <c r="F61" s="36"/>
      <c r="G61" s="36" t="s">
        <v>34</v>
      </c>
      <c r="H61" s="39">
        <v>80</v>
      </c>
      <c r="I61" s="36"/>
    </row>
    <row r="62" spans="3:9" x14ac:dyDescent="0.3">
      <c r="C62" s="24"/>
      <c r="D62" s="24" t="s">
        <v>85</v>
      </c>
      <c r="E62" s="24"/>
      <c r="F62" s="24"/>
      <c r="G62" s="24"/>
      <c r="H62" s="25">
        <v>80</v>
      </c>
      <c r="I62" s="24"/>
    </row>
    <row r="63" spans="3:9" ht="0.95" customHeight="1" outlineLevel="1" x14ac:dyDescent="0.3">
      <c r="C63" s="1"/>
      <c r="D63" s="1"/>
      <c r="E63" s="1"/>
      <c r="F63" s="1"/>
      <c r="G63" s="1"/>
      <c r="H63" s="26"/>
      <c r="I63" s="1"/>
    </row>
    <row r="64" spans="3:9" outlineLevel="1" x14ac:dyDescent="0.3">
      <c r="C64" s="36" t="s">
        <v>86</v>
      </c>
      <c r="D64" s="36" t="s">
        <v>87</v>
      </c>
      <c r="E64" s="36"/>
      <c r="F64" s="36"/>
      <c r="G64" s="36" t="s">
        <v>34</v>
      </c>
      <c r="H64" s="39">
        <v>670</v>
      </c>
      <c r="I64" s="36"/>
    </row>
    <row r="65" spans="3:9" x14ac:dyDescent="0.3">
      <c r="C65" s="24"/>
      <c r="D65" s="24" t="s">
        <v>88</v>
      </c>
      <c r="E65" s="24"/>
      <c r="F65" s="24"/>
      <c r="G65" s="24"/>
      <c r="H65" s="25">
        <v>670</v>
      </c>
      <c r="I65" s="24"/>
    </row>
    <row r="66" spans="3:9" ht="0.95" customHeight="1" outlineLevel="1" x14ac:dyDescent="0.3">
      <c r="C66" s="1"/>
      <c r="D66" s="1"/>
      <c r="E66" s="1"/>
      <c r="F66" s="1"/>
      <c r="G66" s="1"/>
      <c r="H66" s="26"/>
      <c r="I66" s="1"/>
    </row>
    <row r="67" spans="3:9" outlineLevel="1" x14ac:dyDescent="0.3">
      <c r="C67" s="36" t="s">
        <v>89</v>
      </c>
      <c r="D67" s="36" t="s">
        <v>90</v>
      </c>
      <c r="E67" s="36"/>
      <c r="F67" s="36"/>
      <c r="G67" s="36" t="s">
        <v>42</v>
      </c>
      <c r="H67" s="39">
        <v>545.45000000000005</v>
      </c>
      <c r="I67" s="36" t="s">
        <v>55</v>
      </c>
    </row>
    <row r="68" spans="3:9" x14ac:dyDescent="0.3">
      <c r="C68" s="24"/>
      <c r="D68" s="24" t="s">
        <v>91</v>
      </c>
      <c r="E68" s="24"/>
      <c r="F68" s="24"/>
      <c r="G68" s="24"/>
      <c r="H68" s="25">
        <v>545.45000000000005</v>
      </c>
      <c r="I68" s="24"/>
    </row>
    <row r="69" spans="3:9" ht="0.95" customHeight="1" outlineLevel="1" x14ac:dyDescent="0.3">
      <c r="C69" s="1"/>
      <c r="D69" s="1"/>
      <c r="E69" s="1"/>
      <c r="F69" s="1"/>
      <c r="G69" s="1"/>
      <c r="H69" s="26"/>
      <c r="I69" s="1"/>
    </row>
    <row r="70" spans="3:9" outlineLevel="1" x14ac:dyDescent="0.3">
      <c r="C70" s="36" t="s">
        <v>92</v>
      </c>
      <c r="D70" s="36" t="s">
        <v>93</v>
      </c>
      <c r="E70" s="36"/>
      <c r="F70" s="36"/>
      <c r="G70" s="36" t="s">
        <v>37</v>
      </c>
      <c r="H70" s="39">
        <v>3230</v>
      </c>
      <c r="I70" s="36"/>
    </row>
    <row r="71" spans="3:9" outlineLevel="1" x14ac:dyDescent="0.3">
      <c r="C71" s="36" t="s">
        <v>92</v>
      </c>
      <c r="D71" s="36" t="s">
        <v>93</v>
      </c>
      <c r="E71" s="36"/>
      <c r="F71" s="36"/>
      <c r="G71" s="36" t="s">
        <v>39</v>
      </c>
      <c r="H71" s="39">
        <v>1740</v>
      </c>
      <c r="I71" s="36" t="s">
        <v>55</v>
      </c>
    </row>
    <row r="72" spans="3:9" outlineLevel="1" x14ac:dyDescent="0.3">
      <c r="C72" s="36" t="s">
        <v>92</v>
      </c>
      <c r="D72" s="36" t="s">
        <v>93</v>
      </c>
      <c r="E72" s="36"/>
      <c r="F72" s="36"/>
      <c r="G72" s="36" t="s">
        <v>34</v>
      </c>
      <c r="H72" s="39">
        <v>370</v>
      </c>
      <c r="I72" s="36" t="s">
        <v>55</v>
      </c>
    </row>
    <row r="73" spans="3:9" outlineLevel="1" x14ac:dyDescent="0.3">
      <c r="C73" s="36" t="s">
        <v>92</v>
      </c>
      <c r="D73" s="36" t="s">
        <v>93</v>
      </c>
      <c r="E73" s="36"/>
      <c r="F73" s="36"/>
      <c r="G73" s="36" t="s">
        <v>41</v>
      </c>
      <c r="H73" s="39">
        <v>670</v>
      </c>
      <c r="I73" s="36" t="s">
        <v>55</v>
      </c>
    </row>
    <row r="74" spans="3:9" x14ac:dyDescent="0.3">
      <c r="C74" s="24"/>
      <c r="D74" s="24" t="s">
        <v>94</v>
      </c>
      <c r="E74" s="24"/>
      <c r="F74" s="24"/>
      <c r="G74" s="24"/>
      <c r="H74" s="25">
        <v>6010</v>
      </c>
      <c r="I74" s="24"/>
    </row>
    <row r="75" spans="3:9" ht="0.95" customHeight="1" outlineLevel="1" x14ac:dyDescent="0.3">
      <c r="C75" s="1"/>
      <c r="D75" s="1"/>
      <c r="E75" s="1"/>
      <c r="F75" s="1"/>
      <c r="G75" s="1"/>
      <c r="H75" s="26"/>
      <c r="I75" s="1"/>
    </row>
    <row r="76" spans="3:9" outlineLevel="1" x14ac:dyDescent="0.3">
      <c r="C76" s="36" t="s">
        <v>95</v>
      </c>
      <c r="D76" s="36" t="s">
        <v>96</v>
      </c>
      <c r="E76" s="36"/>
      <c r="F76" s="36"/>
      <c r="G76" s="36" t="s">
        <v>41</v>
      </c>
      <c r="H76" s="39">
        <v>18212.55</v>
      </c>
      <c r="I76" s="36" t="s">
        <v>97</v>
      </c>
    </row>
    <row r="77" spans="3:9" x14ac:dyDescent="0.3">
      <c r="C77" s="24"/>
      <c r="D77" s="24" t="s">
        <v>98</v>
      </c>
      <c r="E77" s="24"/>
      <c r="F77" s="24"/>
      <c r="G77" s="24"/>
      <c r="H77" s="25">
        <v>18212.55</v>
      </c>
      <c r="I77" s="24"/>
    </row>
    <row r="78" spans="3:9" ht="0.95" customHeight="1" outlineLevel="1" x14ac:dyDescent="0.3">
      <c r="C78" s="1"/>
      <c r="D78" s="1"/>
      <c r="E78" s="1"/>
      <c r="F78" s="1"/>
      <c r="G78" s="1"/>
      <c r="H78" s="26"/>
      <c r="I78" s="1"/>
    </row>
    <row r="79" spans="3:9" outlineLevel="1" x14ac:dyDescent="0.3">
      <c r="C79" s="36" t="s">
        <v>99</v>
      </c>
      <c r="D79" s="36" t="s">
        <v>100</v>
      </c>
      <c r="E79" s="36"/>
      <c r="F79" s="36"/>
      <c r="G79" s="36" t="s">
        <v>34</v>
      </c>
      <c r="H79" s="39">
        <v>130</v>
      </c>
      <c r="I79" s="36" t="s">
        <v>55</v>
      </c>
    </row>
    <row r="80" spans="3:9" x14ac:dyDescent="0.3">
      <c r="C80" s="24"/>
      <c r="D80" s="24" t="s">
        <v>101</v>
      </c>
      <c r="E80" s="24"/>
      <c r="F80" s="24"/>
      <c r="G80" s="24"/>
      <c r="H80" s="25">
        <v>130</v>
      </c>
      <c r="I80" s="24"/>
    </row>
    <row r="81" spans="3:9" ht="0.95" customHeight="1" outlineLevel="1" x14ac:dyDescent="0.3">
      <c r="C81" s="1"/>
      <c r="D81" s="1"/>
      <c r="E81" s="1"/>
      <c r="F81" s="1"/>
      <c r="G81" s="1"/>
      <c r="H81" s="26"/>
      <c r="I81" s="1"/>
    </row>
    <row r="82" spans="3:9" outlineLevel="1" x14ac:dyDescent="0.3">
      <c r="C82" s="36" t="s">
        <v>102</v>
      </c>
      <c r="D82" s="36" t="s">
        <v>103</v>
      </c>
      <c r="E82" s="36"/>
      <c r="F82" s="36"/>
      <c r="G82" s="36" t="s">
        <v>37</v>
      </c>
      <c r="H82" s="39">
        <v>325</v>
      </c>
      <c r="I82" s="36"/>
    </row>
    <row r="83" spans="3:9" x14ac:dyDescent="0.3">
      <c r="C83" s="24"/>
      <c r="D83" s="24" t="s">
        <v>104</v>
      </c>
      <c r="E83" s="24"/>
      <c r="F83" s="24"/>
      <c r="G83" s="24"/>
      <c r="H83" s="25">
        <v>325</v>
      </c>
      <c r="I83" s="24"/>
    </row>
    <row r="84" spans="3:9" ht="0.95" customHeight="1" outlineLevel="1" x14ac:dyDescent="0.3">
      <c r="C84" s="1"/>
      <c r="D84" s="1"/>
      <c r="E84" s="1"/>
      <c r="F84" s="1"/>
      <c r="G84" s="1"/>
      <c r="H84" s="26"/>
      <c r="I84" s="1"/>
    </row>
    <row r="85" spans="3:9" outlineLevel="1" x14ac:dyDescent="0.3">
      <c r="C85" s="36" t="s">
        <v>105</v>
      </c>
      <c r="D85" s="36" t="s">
        <v>106</v>
      </c>
      <c r="E85" s="36"/>
      <c r="F85" s="36"/>
      <c r="G85" s="36" t="s">
        <v>41</v>
      </c>
      <c r="H85" s="39">
        <v>215</v>
      </c>
      <c r="I85" s="36" t="s">
        <v>55</v>
      </c>
    </row>
    <row r="86" spans="3:9" x14ac:dyDescent="0.3">
      <c r="C86" s="24"/>
      <c r="D86" s="24" t="s">
        <v>107</v>
      </c>
      <c r="E86" s="24"/>
      <c r="F86" s="24"/>
      <c r="G86" s="24"/>
      <c r="H86" s="25">
        <v>215</v>
      </c>
      <c r="I86" s="24"/>
    </row>
    <row r="87" spans="3:9" ht="0.95" customHeight="1" outlineLevel="1" x14ac:dyDescent="0.3">
      <c r="C87" s="1"/>
      <c r="D87" s="1"/>
      <c r="E87" s="1"/>
      <c r="F87" s="1"/>
      <c r="G87" s="1"/>
      <c r="H87" s="26"/>
      <c r="I87" s="1"/>
    </row>
    <row r="88" spans="3:9" outlineLevel="1" x14ac:dyDescent="0.3">
      <c r="C88" s="36" t="s">
        <v>108</v>
      </c>
      <c r="D88" s="36" t="s">
        <v>109</v>
      </c>
      <c r="E88" s="36"/>
      <c r="F88" s="36"/>
      <c r="G88" s="36" t="s">
        <v>42</v>
      </c>
      <c r="H88" s="39">
        <v>3000</v>
      </c>
      <c r="I88" s="36" t="s">
        <v>81</v>
      </c>
    </row>
    <row r="89" spans="3:9" outlineLevel="1" x14ac:dyDescent="0.3">
      <c r="C89" s="36" t="s">
        <v>108</v>
      </c>
      <c r="D89" s="36" t="s">
        <v>109</v>
      </c>
      <c r="E89" s="36"/>
      <c r="F89" s="36"/>
      <c r="G89" s="36" t="s">
        <v>35</v>
      </c>
      <c r="H89" s="39">
        <v>750</v>
      </c>
      <c r="I89" s="36" t="s">
        <v>81</v>
      </c>
    </row>
    <row r="90" spans="3:9" outlineLevel="1" x14ac:dyDescent="0.3">
      <c r="C90" s="36" t="s">
        <v>108</v>
      </c>
      <c r="D90" s="36" t="s">
        <v>109</v>
      </c>
      <c r="E90" s="36"/>
      <c r="F90" s="36"/>
      <c r="G90" s="36" t="s">
        <v>33</v>
      </c>
      <c r="H90" s="39">
        <v>16402.5</v>
      </c>
      <c r="I90" s="36" t="s">
        <v>81</v>
      </c>
    </row>
    <row r="91" spans="3:9" outlineLevel="1" x14ac:dyDescent="0.3">
      <c r="C91" s="36" t="s">
        <v>108</v>
      </c>
      <c r="D91" s="36" t="s">
        <v>109</v>
      </c>
      <c r="E91" s="36"/>
      <c r="F91" s="36"/>
      <c r="G91" s="36" t="s">
        <v>62</v>
      </c>
      <c r="H91" s="39">
        <v>15340</v>
      </c>
      <c r="I91" s="36" t="s">
        <v>81</v>
      </c>
    </row>
    <row r="92" spans="3:9" outlineLevel="1" x14ac:dyDescent="0.3">
      <c r="C92" s="36" t="s">
        <v>108</v>
      </c>
      <c r="D92" s="36" t="s">
        <v>109</v>
      </c>
      <c r="E92" s="36"/>
      <c r="F92" s="36"/>
      <c r="G92" s="36" t="s">
        <v>43</v>
      </c>
      <c r="H92" s="39">
        <v>7670</v>
      </c>
      <c r="I92" s="36" t="s">
        <v>81</v>
      </c>
    </row>
    <row r="93" spans="3:9" outlineLevel="1" x14ac:dyDescent="0.3">
      <c r="C93" s="36" t="s">
        <v>108</v>
      </c>
      <c r="D93" s="36" t="s">
        <v>109</v>
      </c>
      <c r="E93" s="36"/>
      <c r="F93" s="36"/>
      <c r="G93" s="36" t="s">
        <v>37</v>
      </c>
      <c r="H93" s="39">
        <v>11013</v>
      </c>
      <c r="I93" s="36" t="s">
        <v>81</v>
      </c>
    </row>
    <row r="94" spans="3:9" outlineLevel="1" x14ac:dyDescent="0.3">
      <c r="C94" s="36" t="s">
        <v>108</v>
      </c>
      <c r="D94" s="36" t="s">
        <v>109</v>
      </c>
      <c r="E94" s="36"/>
      <c r="F94" s="36"/>
      <c r="G94" s="36" t="s">
        <v>38</v>
      </c>
      <c r="H94" s="39">
        <v>7740</v>
      </c>
      <c r="I94" s="36" t="s">
        <v>81</v>
      </c>
    </row>
    <row r="95" spans="3:9" outlineLevel="1" x14ac:dyDescent="0.3">
      <c r="C95" s="36" t="s">
        <v>108</v>
      </c>
      <c r="D95" s="36" t="s">
        <v>109</v>
      </c>
      <c r="E95" s="36"/>
      <c r="F95" s="36"/>
      <c r="G95" s="36" t="s">
        <v>39</v>
      </c>
      <c r="H95" s="39">
        <v>13184</v>
      </c>
      <c r="I95" s="36" t="s">
        <v>81</v>
      </c>
    </row>
    <row r="96" spans="3:9" outlineLevel="1" x14ac:dyDescent="0.3">
      <c r="C96" s="36" t="s">
        <v>108</v>
      </c>
      <c r="D96" s="36" t="s">
        <v>109</v>
      </c>
      <c r="E96" s="36"/>
      <c r="F96" s="36"/>
      <c r="G96" s="36" t="s">
        <v>40</v>
      </c>
      <c r="H96" s="39">
        <v>8690.5</v>
      </c>
      <c r="I96" s="36" t="s">
        <v>81</v>
      </c>
    </row>
    <row r="97" spans="3:9" outlineLevel="1" x14ac:dyDescent="0.3">
      <c r="C97" s="36" t="s">
        <v>108</v>
      </c>
      <c r="D97" s="36" t="s">
        <v>109</v>
      </c>
      <c r="E97" s="36"/>
      <c r="F97" s="36"/>
      <c r="G97" s="36" t="s">
        <v>41</v>
      </c>
      <c r="H97" s="39">
        <v>7277</v>
      </c>
      <c r="I97" s="36" t="s">
        <v>81</v>
      </c>
    </row>
    <row r="98" spans="3:9" x14ac:dyDescent="0.3">
      <c r="C98" s="24"/>
      <c r="D98" s="24" t="s">
        <v>110</v>
      </c>
      <c r="E98" s="24"/>
      <c r="F98" s="24"/>
      <c r="G98" s="24"/>
      <c r="H98" s="25">
        <v>91067</v>
      </c>
      <c r="I98" s="24"/>
    </row>
    <row r="99" spans="3:9" ht="0.95" customHeight="1" outlineLevel="1" x14ac:dyDescent="0.3">
      <c r="C99" s="1"/>
      <c r="D99" s="1"/>
      <c r="E99" s="1"/>
      <c r="F99" s="1"/>
      <c r="G99" s="1"/>
      <c r="H99" s="26"/>
      <c r="I99" s="1"/>
    </row>
    <row r="100" spans="3:9" outlineLevel="1" x14ac:dyDescent="0.3">
      <c r="C100" s="36" t="s">
        <v>111</v>
      </c>
      <c r="D100" s="36" t="s">
        <v>112</v>
      </c>
      <c r="E100" s="36"/>
      <c r="F100" s="36"/>
      <c r="G100" s="36" t="s">
        <v>36</v>
      </c>
      <c r="H100" s="39">
        <v>31830.400000000001</v>
      </c>
      <c r="I100" s="36"/>
    </row>
    <row r="101" spans="3:9" x14ac:dyDescent="0.3">
      <c r="C101" s="24"/>
      <c r="D101" s="24" t="s">
        <v>113</v>
      </c>
      <c r="E101" s="24"/>
      <c r="F101" s="24"/>
      <c r="G101" s="24"/>
      <c r="H101" s="25">
        <v>31830.400000000001</v>
      </c>
      <c r="I101" s="24"/>
    </row>
    <row r="102" spans="3:9" ht="0.95" customHeight="1" outlineLevel="1" x14ac:dyDescent="0.3">
      <c r="C102" s="1"/>
      <c r="D102" s="1"/>
      <c r="E102" s="1"/>
      <c r="F102" s="1"/>
      <c r="G102" s="1"/>
      <c r="H102" s="26"/>
      <c r="I102" s="1"/>
    </row>
    <row r="103" spans="3:9" outlineLevel="1" x14ac:dyDescent="0.3">
      <c r="C103" s="36" t="s">
        <v>114</v>
      </c>
      <c r="D103" s="36" t="s">
        <v>115</v>
      </c>
      <c r="E103" s="36"/>
      <c r="F103" s="36"/>
      <c r="G103" s="36" t="s">
        <v>34</v>
      </c>
      <c r="H103" s="39">
        <v>2760</v>
      </c>
      <c r="I103" s="36" t="s">
        <v>116</v>
      </c>
    </row>
    <row r="104" spans="3:9" x14ac:dyDescent="0.3">
      <c r="C104" s="24"/>
      <c r="D104" s="24" t="s">
        <v>117</v>
      </c>
      <c r="E104" s="24"/>
      <c r="F104" s="24"/>
      <c r="G104" s="24"/>
      <c r="H104" s="25">
        <v>2760</v>
      </c>
      <c r="I104" s="24"/>
    </row>
    <row r="105" spans="3:9" ht="0.95" customHeight="1" outlineLevel="1" x14ac:dyDescent="0.3">
      <c r="C105" s="1"/>
      <c r="D105" s="1"/>
      <c r="E105" s="1"/>
      <c r="F105" s="1"/>
      <c r="G105" s="1"/>
      <c r="H105" s="26"/>
      <c r="I105" s="1"/>
    </row>
    <row r="106" spans="3:9" outlineLevel="1" x14ac:dyDescent="0.3">
      <c r="C106" s="36" t="s">
        <v>118</v>
      </c>
      <c r="D106" s="36" t="s">
        <v>119</v>
      </c>
      <c r="E106" s="36"/>
      <c r="F106" s="36"/>
      <c r="G106" s="36" t="s">
        <v>42</v>
      </c>
      <c r="H106" s="39">
        <v>1860</v>
      </c>
      <c r="I106" s="36"/>
    </row>
    <row r="107" spans="3:9" outlineLevel="1" x14ac:dyDescent="0.3">
      <c r="C107" s="36" t="s">
        <v>118</v>
      </c>
      <c r="D107" s="36" t="s">
        <v>119</v>
      </c>
      <c r="E107" s="36"/>
      <c r="F107" s="36"/>
      <c r="G107" s="36" t="s">
        <v>35</v>
      </c>
      <c r="H107" s="39">
        <v>150</v>
      </c>
      <c r="I107" s="36"/>
    </row>
    <row r="108" spans="3:9" outlineLevel="1" x14ac:dyDescent="0.3">
      <c r="C108" s="36" t="s">
        <v>118</v>
      </c>
      <c r="D108" s="36" t="s">
        <v>119</v>
      </c>
      <c r="E108" s="36"/>
      <c r="F108" s="36"/>
      <c r="G108" s="36" t="s">
        <v>36</v>
      </c>
      <c r="H108" s="39">
        <v>240</v>
      </c>
      <c r="I108" s="36"/>
    </row>
    <row r="109" spans="3:9" x14ac:dyDescent="0.3">
      <c r="C109" s="24"/>
      <c r="D109" s="24" t="s">
        <v>120</v>
      </c>
      <c r="E109" s="24"/>
      <c r="F109" s="24"/>
      <c r="G109" s="24"/>
      <c r="H109" s="25">
        <v>2250</v>
      </c>
      <c r="I109" s="24"/>
    </row>
    <row r="110" spans="3:9" ht="0.95" customHeight="1" outlineLevel="1" x14ac:dyDescent="0.3">
      <c r="C110" s="1"/>
      <c r="D110" s="1"/>
      <c r="E110" s="1"/>
      <c r="F110" s="1"/>
      <c r="G110" s="1"/>
      <c r="H110" s="26"/>
      <c r="I110" s="1"/>
    </row>
    <row r="111" spans="3:9" outlineLevel="1" x14ac:dyDescent="0.3">
      <c r="C111" s="36" t="s">
        <v>121</v>
      </c>
      <c r="D111" s="36" t="s">
        <v>122</v>
      </c>
      <c r="E111" s="36"/>
      <c r="F111" s="36"/>
      <c r="G111" s="36" t="s">
        <v>34</v>
      </c>
      <c r="H111" s="39">
        <v>287</v>
      </c>
      <c r="I111" s="36"/>
    </row>
    <row r="112" spans="3:9" x14ac:dyDescent="0.3">
      <c r="C112" s="24"/>
      <c r="D112" s="24" t="s">
        <v>123</v>
      </c>
      <c r="E112" s="24"/>
      <c r="F112" s="24"/>
      <c r="G112" s="24"/>
      <c r="H112" s="25">
        <v>287</v>
      </c>
      <c r="I112" s="24"/>
    </row>
    <row r="113" spans="3:9" ht="0.95" customHeight="1" outlineLevel="1" x14ac:dyDescent="0.3">
      <c r="C113" s="1"/>
      <c r="D113" s="1"/>
      <c r="E113" s="1"/>
      <c r="F113" s="1"/>
      <c r="G113" s="1"/>
      <c r="H113" s="26"/>
      <c r="I113" s="1"/>
    </row>
    <row r="114" spans="3:9" outlineLevel="1" x14ac:dyDescent="0.3">
      <c r="C114" s="36" t="s">
        <v>124</v>
      </c>
      <c r="D114" s="36" t="s">
        <v>125</v>
      </c>
      <c r="E114" s="36"/>
      <c r="F114" s="36"/>
      <c r="G114" s="36" t="s">
        <v>34</v>
      </c>
      <c r="H114" s="39">
        <v>5635</v>
      </c>
      <c r="I114" s="36"/>
    </row>
    <row r="115" spans="3:9" x14ac:dyDescent="0.3">
      <c r="C115" s="24"/>
      <c r="D115" s="24" t="s">
        <v>126</v>
      </c>
      <c r="E115" s="24"/>
      <c r="F115" s="24"/>
      <c r="G115" s="24"/>
      <c r="H115" s="25">
        <v>5635</v>
      </c>
      <c r="I115" s="24"/>
    </row>
    <row r="116" spans="3:9" ht="0.95" customHeight="1" outlineLevel="1" x14ac:dyDescent="0.3">
      <c r="C116" s="1"/>
      <c r="D116" s="1"/>
      <c r="E116" s="1"/>
      <c r="F116" s="1"/>
      <c r="G116" s="1"/>
      <c r="H116" s="26"/>
      <c r="I116" s="1"/>
    </row>
    <row r="117" spans="3:9" outlineLevel="1" x14ac:dyDescent="0.3">
      <c r="C117" s="36" t="s">
        <v>127</v>
      </c>
      <c r="D117" s="36" t="s">
        <v>128</v>
      </c>
      <c r="E117" s="36"/>
      <c r="F117" s="36"/>
      <c r="G117" s="36" t="s">
        <v>35</v>
      </c>
      <c r="H117" s="39">
        <v>390</v>
      </c>
      <c r="I117" s="36" t="s">
        <v>55</v>
      </c>
    </row>
    <row r="118" spans="3:9" x14ac:dyDescent="0.3">
      <c r="C118" s="24"/>
      <c r="D118" s="24" t="s">
        <v>129</v>
      </c>
      <c r="E118" s="24"/>
      <c r="F118" s="24"/>
      <c r="G118" s="24"/>
      <c r="H118" s="25">
        <v>390</v>
      </c>
      <c r="I118" s="24"/>
    </row>
    <row r="119" spans="3:9" ht="0.95" customHeight="1" outlineLevel="1" x14ac:dyDescent="0.3">
      <c r="C119" s="1"/>
      <c r="D119" s="1"/>
      <c r="E119" s="1"/>
      <c r="F119" s="1"/>
      <c r="G119" s="1"/>
      <c r="H119" s="26"/>
      <c r="I119" s="1"/>
    </row>
    <row r="120" spans="3:9" outlineLevel="1" x14ac:dyDescent="0.3">
      <c r="C120" s="36" t="s">
        <v>130</v>
      </c>
      <c r="D120" s="36" t="s">
        <v>131</v>
      </c>
      <c r="E120" s="36"/>
      <c r="F120" s="36"/>
      <c r="G120" s="36" t="s">
        <v>41</v>
      </c>
      <c r="H120" s="39">
        <v>8099</v>
      </c>
      <c r="I120" s="36"/>
    </row>
    <row r="121" spans="3:9" x14ac:dyDescent="0.3">
      <c r="C121" s="24"/>
      <c r="D121" s="24" t="s">
        <v>132</v>
      </c>
      <c r="E121" s="24"/>
      <c r="F121" s="24"/>
      <c r="G121" s="24"/>
      <c r="H121" s="25">
        <v>8099</v>
      </c>
      <c r="I121" s="24"/>
    </row>
    <row r="122" spans="3:9" ht="0.95" customHeight="1" outlineLevel="1" x14ac:dyDescent="0.3">
      <c r="C122" s="1"/>
      <c r="D122" s="1"/>
      <c r="E122" s="1"/>
      <c r="F122" s="1"/>
      <c r="G122" s="1"/>
      <c r="H122" s="26"/>
      <c r="I122" s="1"/>
    </row>
    <row r="123" spans="3:9" outlineLevel="1" x14ac:dyDescent="0.3">
      <c r="C123" s="36" t="s">
        <v>133</v>
      </c>
      <c r="D123" s="36" t="s">
        <v>134</v>
      </c>
      <c r="E123" s="36"/>
      <c r="F123" s="36"/>
      <c r="G123" s="36" t="s">
        <v>36</v>
      </c>
      <c r="H123" s="39">
        <v>180</v>
      </c>
      <c r="I123" s="36"/>
    </row>
    <row r="124" spans="3:9" x14ac:dyDescent="0.3">
      <c r="C124" s="24"/>
      <c r="D124" s="24" t="s">
        <v>135</v>
      </c>
      <c r="E124" s="24"/>
      <c r="F124" s="24"/>
      <c r="G124" s="24"/>
      <c r="H124" s="25">
        <v>180</v>
      </c>
      <c r="I124" s="24"/>
    </row>
    <row r="125" spans="3:9" ht="0.95" customHeight="1" outlineLevel="1" x14ac:dyDescent="0.3">
      <c r="C125" s="1"/>
      <c r="D125" s="1"/>
      <c r="E125" s="1"/>
      <c r="F125" s="1"/>
      <c r="G125" s="1"/>
      <c r="H125" s="26"/>
      <c r="I125" s="1"/>
    </row>
    <row r="126" spans="3:9" outlineLevel="1" x14ac:dyDescent="0.3">
      <c r="C126" s="36" t="s">
        <v>136</v>
      </c>
      <c r="D126" s="36" t="s">
        <v>137</v>
      </c>
      <c r="E126" s="36"/>
      <c r="F126" s="36"/>
      <c r="G126" s="36" t="s">
        <v>35</v>
      </c>
      <c r="H126" s="39">
        <v>390</v>
      </c>
      <c r="I126" s="36" t="s">
        <v>55</v>
      </c>
    </row>
    <row r="127" spans="3:9" x14ac:dyDescent="0.3">
      <c r="C127" s="24"/>
      <c r="D127" s="24" t="s">
        <v>138</v>
      </c>
      <c r="E127" s="24"/>
      <c r="F127" s="24"/>
      <c r="G127" s="24"/>
      <c r="H127" s="25">
        <v>390</v>
      </c>
      <c r="I127" s="24"/>
    </row>
    <row r="128" spans="3:9" ht="0.95" customHeight="1" outlineLevel="1" x14ac:dyDescent="0.3">
      <c r="C128" s="1"/>
      <c r="D128" s="1"/>
      <c r="E128" s="1"/>
      <c r="F128" s="1"/>
      <c r="G128" s="1"/>
      <c r="H128" s="26"/>
      <c r="I128" s="1"/>
    </row>
    <row r="129" spans="3:9" outlineLevel="1" x14ac:dyDescent="0.3">
      <c r="C129" s="36" t="s">
        <v>139</v>
      </c>
      <c r="D129" s="36" t="s">
        <v>140</v>
      </c>
      <c r="E129" s="36"/>
      <c r="F129" s="36"/>
      <c r="G129" s="36" t="s">
        <v>39</v>
      </c>
      <c r="H129" s="39">
        <v>260</v>
      </c>
      <c r="I129" s="36" t="s">
        <v>55</v>
      </c>
    </row>
    <row r="130" spans="3:9" x14ac:dyDescent="0.3">
      <c r="C130" s="24"/>
      <c r="D130" s="24" t="s">
        <v>141</v>
      </c>
      <c r="E130" s="24"/>
      <c r="F130" s="24"/>
      <c r="G130" s="24"/>
      <c r="H130" s="25">
        <v>260</v>
      </c>
      <c r="I130" s="24"/>
    </row>
    <row r="131" spans="3:9" ht="0.95" customHeight="1" outlineLevel="1" x14ac:dyDescent="0.3">
      <c r="C131" s="1"/>
      <c r="D131" s="1"/>
      <c r="E131" s="1"/>
      <c r="F131" s="1"/>
      <c r="G131" s="1"/>
      <c r="H131" s="26"/>
      <c r="I131" s="1"/>
    </row>
    <row r="132" spans="3:9" outlineLevel="1" x14ac:dyDescent="0.3">
      <c r="C132" s="36" t="s">
        <v>142</v>
      </c>
      <c r="D132" s="36" t="s">
        <v>143</v>
      </c>
      <c r="E132" s="36"/>
      <c r="F132" s="36"/>
      <c r="G132" s="36" t="s">
        <v>35</v>
      </c>
      <c r="H132" s="39">
        <v>315</v>
      </c>
      <c r="I132" s="36" t="s">
        <v>55</v>
      </c>
    </row>
    <row r="133" spans="3:9" outlineLevel="1" x14ac:dyDescent="0.3">
      <c r="C133" s="36" t="s">
        <v>142</v>
      </c>
      <c r="D133" s="36" t="s">
        <v>143</v>
      </c>
      <c r="E133" s="36"/>
      <c r="F133" s="36"/>
      <c r="G133" s="36" t="s">
        <v>36</v>
      </c>
      <c r="H133" s="39">
        <v>160</v>
      </c>
      <c r="I133" s="36"/>
    </row>
    <row r="134" spans="3:9" outlineLevel="1" x14ac:dyDescent="0.3">
      <c r="C134" s="36" t="s">
        <v>142</v>
      </c>
      <c r="D134" s="36" t="s">
        <v>143</v>
      </c>
      <c r="E134" s="36"/>
      <c r="F134" s="36"/>
      <c r="G134" s="36" t="s">
        <v>37</v>
      </c>
      <c r="H134" s="39">
        <v>785</v>
      </c>
      <c r="I134" s="36"/>
    </row>
    <row r="135" spans="3:9" outlineLevel="1" x14ac:dyDescent="0.3">
      <c r="C135" s="36" t="s">
        <v>142</v>
      </c>
      <c r="D135" s="36" t="s">
        <v>143</v>
      </c>
      <c r="E135" s="36"/>
      <c r="F135" s="36"/>
      <c r="G135" s="36" t="s">
        <v>40</v>
      </c>
      <c r="H135" s="39">
        <v>1385</v>
      </c>
      <c r="I135" s="36"/>
    </row>
    <row r="136" spans="3:9" x14ac:dyDescent="0.3">
      <c r="C136" s="24"/>
      <c r="D136" s="24" t="s">
        <v>144</v>
      </c>
      <c r="E136" s="24"/>
      <c r="F136" s="24"/>
      <c r="G136" s="24"/>
      <c r="H136" s="25">
        <v>2645</v>
      </c>
      <c r="I136" s="24"/>
    </row>
    <row r="137" spans="3:9" ht="0.95" customHeight="1" outlineLevel="1" x14ac:dyDescent="0.3">
      <c r="C137" s="1"/>
      <c r="D137" s="1"/>
      <c r="E137" s="1"/>
      <c r="F137" s="1"/>
      <c r="G137" s="1"/>
      <c r="H137" s="26"/>
      <c r="I137" s="1"/>
    </row>
    <row r="138" spans="3:9" outlineLevel="1" x14ac:dyDescent="0.3">
      <c r="C138" s="36" t="s">
        <v>145</v>
      </c>
      <c r="D138" s="36" t="s">
        <v>146</v>
      </c>
      <c r="E138" s="36"/>
      <c r="F138" s="36"/>
      <c r="G138" s="36" t="s">
        <v>35</v>
      </c>
      <c r="H138" s="39">
        <v>260</v>
      </c>
      <c r="I138" s="36"/>
    </row>
    <row r="139" spans="3:9" x14ac:dyDescent="0.3">
      <c r="C139" s="24"/>
      <c r="D139" s="24" t="s">
        <v>147</v>
      </c>
      <c r="E139" s="24"/>
      <c r="F139" s="24"/>
      <c r="G139" s="24"/>
      <c r="H139" s="25">
        <v>260</v>
      </c>
      <c r="I139" s="24"/>
    </row>
    <row r="140" spans="3:9" ht="0.95" customHeight="1" outlineLevel="1" x14ac:dyDescent="0.3">
      <c r="C140" s="1"/>
      <c r="D140" s="1"/>
      <c r="E140" s="1"/>
      <c r="F140" s="1"/>
      <c r="G140" s="1"/>
      <c r="H140" s="26"/>
      <c r="I140" s="1"/>
    </row>
    <row r="141" spans="3:9" outlineLevel="1" x14ac:dyDescent="0.3">
      <c r="C141" s="36" t="s">
        <v>148</v>
      </c>
      <c r="D141" s="36" t="s">
        <v>149</v>
      </c>
      <c r="E141" s="36"/>
      <c r="F141" s="36"/>
      <c r="G141" s="36" t="s">
        <v>35</v>
      </c>
      <c r="H141" s="39">
        <v>90</v>
      </c>
      <c r="I141" s="36"/>
    </row>
    <row r="142" spans="3:9" x14ac:dyDescent="0.3">
      <c r="C142" s="24"/>
      <c r="D142" s="24" t="s">
        <v>150</v>
      </c>
      <c r="E142" s="24"/>
      <c r="F142" s="24"/>
      <c r="G142" s="24"/>
      <c r="H142" s="25">
        <v>90</v>
      </c>
      <c r="I142" s="24"/>
    </row>
    <row r="143" spans="3:9" ht="0.95" customHeight="1" outlineLevel="1" x14ac:dyDescent="0.3">
      <c r="C143" s="1"/>
      <c r="D143" s="1"/>
      <c r="E143" s="1"/>
      <c r="F143" s="1"/>
      <c r="G143" s="1"/>
      <c r="H143" s="26"/>
      <c r="I143" s="1"/>
    </row>
    <row r="144" spans="3:9" outlineLevel="1" x14ac:dyDescent="0.3">
      <c r="C144" s="36" t="s">
        <v>151</v>
      </c>
      <c r="D144" s="36" t="s">
        <v>152</v>
      </c>
      <c r="E144" s="36"/>
      <c r="F144" s="36"/>
      <c r="G144" s="36" t="s">
        <v>33</v>
      </c>
      <c r="H144" s="39">
        <v>700</v>
      </c>
      <c r="I144" s="36" t="s">
        <v>55</v>
      </c>
    </row>
    <row r="145" spans="3:9" outlineLevel="1" x14ac:dyDescent="0.3">
      <c r="C145" s="36" t="s">
        <v>151</v>
      </c>
      <c r="D145" s="36" t="s">
        <v>152</v>
      </c>
      <c r="E145" s="36"/>
      <c r="F145" s="36"/>
      <c r="G145" s="36" t="s">
        <v>36</v>
      </c>
      <c r="H145" s="39">
        <v>-700</v>
      </c>
      <c r="I145" s="36"/>
    </row>
    <row r="146" spans="3:9" outlineLevel="1" x14ac:dyDescent="0.3">
      <c r="C146" s="36" t="s">
        <v>151</v>
      </c>
      <c r="D146" s="36" t="s">
        <v>152</v>
      </c>
      <c r="E146" s="36"/>
      <c r="F146" s="36"/>
      <c r="G146" s="36" t="s">
        <v>36</v>
      </c>
      <c r="H146" s="39">
        <v>700</v>
      </c>
      <c r="I146" s="36" t="s">
        <v>55</v>
      </c>
    </row>
    <row r="147" spans="3:9" x14ac:dyDescent="0.3">
      <c r="C147" s="24"/>
      <c r="D147" s="24" t="s">
        <v>153</v>
      </c>
      <c r="E147" s="24"/>
      <c r="F147" s="24"/>
      <c r="G147" s="24"/>
      <c r="H147" s="25">
        <v>700</v>
      </c>
      <c r="I147" s="24"/>
    </row>
    <row r="148" spans="3:9" ht="0.95" customHeight="1" outlineLevel="1" x14ac:dyDescent="0.3">
      <c r="C148" s="1"/>
      <c r="D148" s="1"/>
      <c r="E148" s="1"/>
      <c r="F148" s="1"/>
      <c r="G148" s="1"/>
      <c r="H148" s="26"/>
      <c r="I148" s="1"/>
    </row>
    <row r="149" spans="3:9" outlineLevel="1" x14ac:dyDescent="0.3">
      <c r="C149" s="36" t="s">
        <v>154</v>
      </c>
      <c r="D149" s="36" t="s">
        <v>155</v>
      </c>
      <c r="E149" s="36"/>
      <c r="F149" s="36"/>
      <c r="G149" s="36" t="s">
        <v>39</v>
      </c>
      <c r="H149" s="39">
        <v>246</v>
      </c>
      <c r="I149" s="36" t="s">
        <v>55</v>
      </c>
    </row>
    <row r="150" spans="3:9" x14ac:dyDescent="0.3">
      <c r="C150" s="24"/>
      <c r="D150" s="24" t="s">
        <v>156</v>
      </c>
      <c r="E150" s="24"/>
      <c r="F150" s="24"/>
      <c r="G150" s="24"/>
      <c r="H150" s="25">
        <v>246</v>
      </c>
      <c r="I150" s="24"/>
    </row>
    <row r="151" spans="3:9" ht="0.95" customHeight="1" outlineLevel="1" x14ac:dyDescent="0.3">
      <c r="C151" s="1"/>
      <c r="D151" s="1"/>
      <c r="E151" s="1"/>
      <c r="F151" s="1"/>
      <c r="G151" s="1"/>
      <c r="H151" s="26"/>
      <c r="I151" s="1"/>
    </row>
    <row r="152" spans="3:9" outlineLevel="1" x14ac:dyDescent="0.3">
      <c r="C152" s="36" t="s">
        <v>157</v>
      </c>
      <c r="D152" s="36" t="s">
        <v>158</v>
      </c>
      <c r="E152" s="36"/>
      <c r="F152" s="36"/>
      <c r="G152" s="36" t="s">
        <v>34</v>
      </c>
      <c r="H152" s="39">
        <v>5965</v>
      </c>
      <c r="I152" s="36" t="s">
        <v>81</v>
      </c>
    </row>
    <row r="153" spans="3:9" x14ac:dyDescent="0.3">
      <c r="C153" s="24"/>
      <c r="D153" s="24" t="s">
        <v>159</v>
      </c>
      <c r="E153" s="24"/>
      <c r="F153" s="24"/>
      <c r="G153" s="24"/>
      <c r="H153" s="25">
        <v>5965</v>
      </c>
      <c r="I153" s="24"/>
    </row>
    <row r="154" spans="3:9" ht="0.95" customHeight="1" outlineLevel="1" x14ac:dyDescent="0.3">
      <c r="C154" s="1"/>
      <c r="D154" s="1"/>
      <c r="E154" s="1"/>
      <c r="F154" s="1"/>
      <c r="G154" s="1"/>
      <c r="H154" s="26"/>
      <c r="I154" s="1"/>
    </row>
    <row r="155" spans="3:9" outlineLevel="1" x14ac:dyDescent="0.3">
      <c r="C155" s="36" t="s">
        <v>160</v>
      </c>
      <c r="D155" s="36" t="s">
        <v>161</v>
      </c>
      <c r="E155" s="36"/>
      <c r="F155" s="36"/>
      <c r="G155" s="36" t="s">
        <v>41</v>
      </c>
      <c r="H155" s="39">
        <v>495</v>
      </c>
      <c r="I155" s="36" t="s">
        <v>55</v>
      </c>
    </row>
    <row r="156" spans="3:9" x14ac:dyDescent="0.3">
      <c r="C156" s="24"/>
      <c r="D156" s="24" t="s">
        <v>162</v>
      </c>
      <c r="E156" s="24"/>
      <c r="F156" s="24"/>
      <c r="G156" s="24"/>
      <c r="H156" s="25">
        <v>495</v>
      </c>
      <c r="I156" s="24"/>
    </row>
    <row r="157" spans="3:9" ht="0.95" customHeight="1" outlineLevel="1" x14ac:dyDescent="0.3">
      <c r="C157" s="1"/>
      <c r="D157" s="1"/>
      <c r="E157" s="1"/>
      <c r="F157" s="1"/>
      <c r="G157" s="1"/>
      <c r="H157" s="26"/>
      <c r="I157" s="1"/>
    </row>
    <row r="158" spans="3:9" outlineLevel="1" x14ac:dyDescent="0.3">
      <c r="C158" s="36" t="s">
        <v>163</v>
      </c>
      <c r="D158" s="36" t="s">
        <v>164</v>
      </c>
      <c r="E158" s="36"/>
      <c r="F158" s="36"/>
      <c r="G158" s="36" t="s">
        <v>39</v>
      </c>
      <c r="H158" s="39">
        <v>985</v>
      </c>
      <c r="I158" s="36" t="s">
        <v>55</v>
      </c>
    </row>
    <row r="159" spans="3:9" outlineLevel="1" x14ac:dyDescent="0.3">
      <c r="C159" s="36" t="s">
        <v>163</v>
      </c>
      <c r="D159" s="36" t="s">
        <v>164</v>
      </c>
      <c r="E159" s="36"/>
      <c r="F159" s="36"/>
      <c r="G159" s="36" t="s">
        <v>40</v>
      </c>
      <c r="H159" s="39">
        <v>3828</v>
      </c>
      <c r="I159" s="36"/>
    </row>
    <row r="160" spans="3:9" x14ac:dyDescent="0.3">
      <c r="C160" s="24"/>
      <c r="D160" s="24" t="s">
        <v>165</v>
      </c>
      <c r="E160" s="24"/>
      <c r="F160" s="24"/>
      <c r="G160" s="24"/>
      <c r="H160" s="25">
        <v>4813</v>
      </c>
      <c r="I160" s="24"/>
    </row>
    <row r="161" spans="3:9" ht="0.95" customHeight="1" outlineLevel="1" x14ac:dyDescent="0.3">
      <c r="C161" s="1"/>
      <c r="D161" s="1"/>
      <c r="E161" s="1"/>
      <c r="F161" s="1"/>
      <c r="G161" s="1"/>
      <c r="H161" s="26"/>
      <c r="I161" s="1"/>
    </row>
    <row r="162" spans="3:9" outlineLevel="1" x14ac:dyDescent="0.3">
      <c r="C162" s="36" t="s">
        <v>166</v>
      </c>
      <c r="D162" s="36" t="s">
        <v>167</v>
      </c>
      <c r="E162" s="36"/>
      <c r="F162" s="36"/>
      <c r="G162" s="36" t="s">
        <v>37</v>
      </c>
      <c r="H162" s="39">
        <v>8722.52</v>
      </c>
      <c r="I162" s="36" t="s">
        <v>97</v>
      </c>
    </row>
    <row r="163" spans="3:9" outlineLevel="1" x14ac:dyDescent="0.3">
      <c r="C163" s="36" t="s">
        <v>166</v>
      </c>
      <c r="D163" s="36" t="s">
        <v>167</v>
      </c>
      <c r="E163" s="36"/>
      <c r="F163" s="36"/>
      <c r="G163" s="36" t="s">
        <v>40</v>
      </c>
      <c r="H163" s="39">
        <v>-90</v>
      </c>
      <c r="I163" s="36"/>
    </row>
    <row r="164" spans="3:9" x14ac:dyDescent="0.3">
      <c r="C164" s="24"/>
      <c r="D164" s="24" t="s">
        <v>168</v>
      </c>
      <c r="E164" s="24"/>
      <c r="F164" s="24"/>
      <c r="G164" s="24"/>
      <c r="H164" s="25">
        <v>8632.52</v>
      </c>
      <c r="I164" s="24"/>
    </row>
    <row r="165" spans="3:9" ht="0.95" customHeight="1" outlineLevel="1" x14ac:dyDescent="0.3">
      <c r="C165" s="1"/>
      <c r="D165" s="1"/>
      <c r="E165" s="1"/>
      <c r="F165" s="1"/>
      <c r="G165" s="1"/>
      <c r="H165" s="26"/>
      <c r="I165" s="1"/>
    </row>
    <row r="166" spans="3:9" outlineLevel="1" x14ac:dyDescent="0.3">
      <c r="C166" s="36" t="s">
        <v>169</v>
      </c>
      <c r="D166" s="36" t="s">
        <v>170</v>
      </c>
      <c r="E166" s="36"/>
      <c r="F166" s="36"/>
      <c r="G166" s="36" t="s">
        <v>41</v>
      </c>
      <c r="H166" s="39">
        <v>320</v>
      </c>
      <c r="I166" s="36"/>
    </row>
    <row r="167" spans="3:9" x14ac:dyDescent="0.3">
      <c r="C167" s="24"/>
      <c r="D167" s="24" t="s">
        <v>171</v>
      </c>
      <c r="E167" s="24"/>
      <c r="F167" s="24"/>
      <c r="G167" s="24"/>
      <c r="H167" s="25">
        <v>320</v>
      </c>
      <c r="I167" s="24"/>
    </row>
    <row r="168" spans="3:9" ht="0.95" customHeight="1" outlineLevel="1" x14ac:dyDescent="0.3">
      <c r="C168" s="1"/>
      <c r="D168" s="1"/>
      <c r="E168" s="1"/>
      <c r="F168" s="1"/>
      <c r="G168" s="1"/>
      <c r="H168" s="26"/>
      <c r="I168" s="1"/>
    </row>
    <row r="169" spans="3:9" outlineLevel="1" x14ac:dyDescent="0.3">
      <c r="C169" s="36" t="s">
        <v>172</v>
      </c>
      <c r="D169" s="36" t="s">
        <v>173</v>
      </c>
      <c r="E169" s="36"/>
      <c r="F169" s="36"/>
      <c r="G169" s="36" t="s">
        <v>34</v>
      </c>
      <c r="H169" s="39">
        <v>90</v>
      </c>
      <c r="I169" s="36"/>
    </row>
    <row r="170" spans="3:9" x14ac:dyDescent="0.3">
      <c r="C170" s="24"/>
      <c r="D170" s="24" t="s">
        <v>174</v>
      </c>
      <c r="E170" s="24"/>
      <c r="F170" s="24"/>
      <c r="G170" s="24"/>
      <c r="H170" s="25">
        <v>90</v>
      </c>
      <c r="I170" s="24"/>
    </row>
    <row r="171" spans="3:9" ht="0.95" customHeight="1" outlineLevel="1" x14ac:dyDescent="0.3">
      <c r="C171" s="1"/>
      <c r="D171" s="1"/>
      <c r="E171" s="1"/>
      <c r="F171" s="1"/>
      <c r="G171" s="1"/>
      <c r="H171" s="26"/>
      <c r="I171" s="1"/>
    </row>
    <row r="172" spans="3:9" outlineLevel="1" x14ac:dyDescent="0.3">
      <c r="C172" s="36" t="s">
        <v>175</v>
      </c>
      <c r="D172" s="36" t="s">
        <v>176</v>
      </c>
      <c r="E172" s="36"/>
      <c r="F172" s="36"/>
      <c r="G172" s="36" t="s">
        <v>42</v>
      </c>
      <c r="H172" s="39">
        <v>195</v>
      </c>
      <c r="I172" s="36" t="s">
        <v>81</v>
      </c>
    </row>
    <row r="173" spans="3:9" outlineLevel="1" x14ac:dyDescent="0.3">
      <c r="C173" s="36" t="s">
        <v>175</v>
      </c>
      <c r="D173" s="36" t="s">
        <v>176</v>
      </c>
      <c r="E173" s="36"/>
      <c r="F173" s="36"/>
      <c r="G173" s="36" t="s">
        <v>35</v>
      </c>
      <c r="H173" s="39">
        <v>62</v>
      </c>
      <c r="I173" s="36"/>
    </row>
    <row r="174" spans="3:9" outlineLevel="1" x14ac:dyDescent="0.3">
      <c r="C174" s="36" t="s">
        <v>175</v>
      </c>
      <c r="D174" s="36" t="s">
        <v>176</v>
      </c>
      <c r="E174" s="36"/>
      <c r="F174" s="36"/>
      <c r="G174" s="36" t="s">
        <v>36</v>
      </c>
      <c r="H174" s="39">
        <v>307</v>
      </c>
      <c r="I174" s="36"/>
    </row>
    <row r="175" spans="3:9" outlineLevel="1" x14ac:dyDescent="0.3">
      <c r="C175" s="36" t="s">
        <v>175</v>
      </c>
      <c r="D175" s="36" t="s">
        <v>176</v>
      </c>
      <c r="E175" s="36"/>
      <c r="F175" s="36"/>
      <c r="G175" s="36" t="s">
        <v>34</v>
      </c>
      <c r="H175" s="39">
        <v>700</v>
      </c>
      <c r="I175" s="36" t="s">
        <v>97</v>
      </c>
    </row>
    <row r="176" spans="3:9" x14ac:dyDescent="0.3">
      <c r="C176" s="24"/>
      <c r="D176" s="24" t="s">
        <v>177</v>
      </c>
      <c r="E176" s="24"/>
      <c r="F176" s="24"/>
      <c r="G176" s="24"/>
      <c r="H176" s="25">
        <v>1264</v>
      </c>
      <c r="I176" s="24"/>
    </row>
    <row r="177" spans="3:9" ht="0.95" customHeight="1" outlineLevel="1" x14ac:dyDescent="0.3">
      <c r="C177" s="1"/>
      <c r="D177" s="1"/>
      <c r="E177" s="1"/>
      <c r="F177" s="1"/>
      <c r="G177" s="1"/>
      <c r="H177" s="26"/>
      <c r="I177" s="1"/>
    </row>
    <row r="178" spans="3:9" outlineLevel="1" x14ac:dyDescent="0.3">
      <c r="C178" s="36" t="s">
        <v>178</v>
      </c>
      <c r="D178" s="36" t="s">
        <v>179</v>
      </c>
      <c r="E178" s="36"/>
      <c r="F178" s="36"/>
      <c r="G178" s="36" t="s">
        <v>34</v>
      </c>
      <c r="H178" s="39">
        <v>785</v>
      </c>
      <c r="I178" s="36"/>
    </row>
    <row r="179" spans="3:9" x14ac:dyDescent="0.3">
      <c r="C179" s="24"/>
      <c r="D179" s="24" t="s">
        <v>180</v>
      </c>
      <c r="E179" s="24"/>
      <c r="F179" s="24"/>
      <c r="G179" s="24"/>
      <c r="H179" s="25">
        <v>785</v>
      </c>
      <c r="I179" s="24"/>
    </row>
    <row r="180" spans="3:9" ht="0.95" customHeight="1" outlineLevel="1" x14ac:dyDescent="0.3">
      <c r="C180" s="1"/>
      <c r="D180" s="1"/>
      <c r="E180" s="1"/>
      <c r="F180" s="1"/>
      <c r="G180" s="1"/>
      <c r="H180" s="26"/>
      <c r="I180" s="1"/>
    </row>
    <row r="181" spans="3:9" outlineLevel="1" x14ac:dyDescent="0.3">
      <c r="C181" s="36" t="s">
        <v>181</v>
      </c>
      <c r="D181" s="36" t="s">
        <v>182</v>
      </c>
      <c r="E181" s="36"/>
      <c r="F181" s="36"/>
      <c r="G181" s="36" t="s">
        <v>34</v>
      </c>
      <c r="H181" s="39">
        <v>30</v>
      </c>
      <c r="I181" s="36"/>
    </row>
    <row r="182" spans="3:9" x14ac:dyDescent="0.3">
      <c r="C182" s="24"/>
      <c r="D182" s="24" t="s">
        <v>183</v>
      </c>
      <c r="E182" s="24"/>
      <c r="F182" s="24"/>
      <c r="G182" s="24"/>
      <c r="H182" s="25">
        <v>30</v>
      </c>
      <c r="I182" s="24"/>
    </row>
    <row r="183" spans="3:9" ht="0.95" customHeight="1" outlineLevel="1" x14ac:dyDescent="0.3">
      <c r="C183" s="1"/>
      <c r="D183" s="1"/>
      <c r="E183" s="1"/>
      <c r="F183" s="1"/>
      <c r="G183" s="1"/>
      <c r="H183" s="26"/>
      <c r="I183" s="1"/>
    </row>
    <row r="184" spans="3:9" outlineLevel="1" x14ac:dyDescent="0.3">
      <c r="C184" s="36" t="s">
        <v>184</v>
      </c>
      <c r="D184" s="36" t="s">
        <v>185</v>
      </c>
      <c r="E184" s="36"/>
      <c r="F184" s="36"/>
      <c r="G184" s="36" t="s">
        <v>39</v>
      </c>
      <c r="H184" s="39">
        <v>400</v>
      </c>
      <c r="I184" s="36"/>
    </row>
    <row r="185" spans="3:9" outlineLevel="1" x14ac:dyDescent="0.3">
      <c r="C185" s="36" t="s">
        <v>184</v>
      </c>
      <c r="D185" s="36" t="s">
        <v>185</v>
      </c>
      <c r="E185" s="36"/>
      <c r="F185" s="36"/>
      <c r="G185" s="36" t="s">
        <v>40</v>
      </c>
      <c r="H185" s="39">
        <v>560</v>
      </c>
      <c r="I185" s="36" t="s">
        <v>55</v>
      </c>
    </row>
    <row r="186" spans="3:9" x14ac:dyDescent="0.3">
      <c r="C186" s="24"/>
      <c r="D186" s="24" t="s">
        <v>186</v>
      </c>
      <c r="E186" s="24"/>
      <c r="F186" s="24"/>
      <c r="G186" s="24"/>
      <c r="H186" s="25">
        <v>960</v>
      </c>
      <c r="I186" s="24"/>
    </row>
    <row r="187" spans="3:9" ht="0.95" customHeight="1" outlineLevel="1" x14ac:dyDescent="0.3">
      <c r="C187" s="1"/>
      <c r="D187" s="1"/>
      <c r="E187" s="1"/>
      <c r="F187" s="1"/>
      <c r="G187" s="1"/>
      <c r="H187" s="26"/>
      <c r="I187" s="1"/>
    </row>
    <row r="188" spans="3:9" outlineLevel="1" x14ac:dyDescent="0.3">
      <c r="C188" s="36" t="s">
        <v>187</v>
      </c>
      <c r="D188" s="36" t="s">
        <v>188</v>
      </c>
      <c r="E188" s="36"/>
      <c r="F188" s="36"/>
      <c r="G188" s="36" t="s">
        <v>37</v>
      </c>
      <c r="H188" s="39">
        <v>1515</v>
      </c>
      <c r="I188" s="36"/>
    </row>
    <row r="189" spans="3:9" x14ac:dyDescent="0.3">
      <c r="C189" s="24"/>
      <c r="D189" s="24" t="s">
        <v>189</v>
      </c>
      <c r="E189" s="24"/>
      <c r="F189" s="24"/>
      <c r="G189" s="24"/>
      <c r="H189" s="25">
        <v>1515</v>
      </c>
      <c r="I189" s="24"/>
    </row>
    <row r="190" spans="3:9" ht="0.95" customHeight="1" outlineLevel="1" x14ac:dyDescent="0.3">
      <c r="C190" s="1"/>
      <c r="D190" s="1"/>
      <c r="E190" s="1"/>
      <c r="F190" s="1"/>
      <c r="G190" s="1"/>
      <c r="H190" s="26"/>
      <c r="I190" s="1"/>
    </row>
    <row r="191" spans="3:9" outlineLevel="1" x14ac:dyDescent="0.3">
      <c r="C191" s="36" t="s">
        <v>190</v>
      </c>
      <c r="D191" s="36" t="s">
        <v>191</v>
      </c>
      <c r="E191" s="36"/>
      <c r="F191" s="36"/>
      <c r="G191" s="36" t="s">
        <v>40</v>
      </c>
      <c r="H191" s="39">
        <v>0</v>
      </c>
      <c r="I191" s="36"/>
    </row>
    <row r="192" spans="3:9" x14ac:dyDescent="0.3">
      <c r="C192" s="24"/>
      <c r="D192" s="24" t="s">
        <v>192</v>
      </c>
      <c r="E192" s="24"/>
      <c r="F192" s="24"/>
      <c r="G192" s="24"/>
      <c r="H192" s="25">
        <v>0</v>
      </c>
      <c r="I192" s="24"/>
    </row>
    <row r="193" spans="3:9" ht="0.95" customHeight="1" outlineLevel="1" x14ac:dyDescent="0.3">
      <c r="C193" s="1"/>
      <c r="D193" s="1"/>
      <c r="E193" s="1"/>
      <c r="F193" s="1"/>
      <c r="G193" s="1"/>
      <c r="H193" s="26"/>
      <c r="I193" s="1"/>
    </row>
    <row r="194" spans="3:9" outlineLevel="1" x14ac:dyDescent="0.3">
      <c r="C194" s="36" t="s">
        <v>193</v>
      </c>
      <c r="D194" s="36" t="s">
        <v>194</v>
      </c>
      <c r="E194" s="36"/>
      <c r="F194" s="36"/>
      <c r="G194" s="36" t="s">
        <v>37</v>
      </c>
      <c r="H194" s="39">
        <v>640</v>
      </c>
      <c r="I194" s="36"/>
    </row>
    <row r="195" spans="3:9" x14ac:dyDescent="0.3">
      <c r="C195" s="24"/>
      <c r="D195" s="24" t="s">
        <v>195</v>
      </c>
      <c r="E195" s="24"/>
      <c r="F195" s="24"/>
      <c r="G195" s="24"/>
      <c r="H195" s="25">
        <v>640</v>
      </c>
      <c r="I195" s="24"/>
    </row>
    <row r="196" spans="3:9" ht="0.95" customHeight="1" outlineLevel="1" x14ac:dyDescent="0.3">
      <c r="C196" s="1"/>
      <c r="D196" s="1"/>
      <c r="E196" s="1"/>
      <c r="F196" s="1"/>
      <c r="G196" s="1"/>
      <c r="H196" s="26"/>
      <c r="I196" s="1"/>
    </row>
    <row r="197" spans="3:9" outlineLevel="1" x14ac:dyDescent="0.3">
      <c r="C197" s="36" t="s">
        <v>196</v>
      </c>
      <c r="D197" s="36" t="s">
        <v>197</v>
      </c>
      <c r="E197" s="36"/>
      <c r="F197" s="36"/>
      <c r="G197" s="36" t="s">
        <v>36</v>
      </c>
      <c r="H197" s="39">
        <v>0</v>
      </c>
      <c r="I197" s="36"/>
    </row>
    <row r="198" spans="3:9" x14ac:dyDescent="0.3">
      <c r="C198" s="24"/>
      <c r="D198" s="24" t="s">
        <v>198</v>
      </c>
      <c r="E198" s="24"/>
      <c r="F198" s="24"/>
      <c r="G198" s="24"/>
      <c r="H198" s="25">
        <v>0</v>
      </c>
      <c r="I198" s="24"/>
    </row>
    <row r="199" spans="3:9" ht="0.95" customHeight="1" outlineLevel="1" x14ac:dyDescent="0.3">
      <c r="C199" s="1"/>
      <c r="D199" s="1"/>
      <c r="E199" s="1"/>
      <c r="F199" s="1"/>
      <c r="G199" s="1"/>
      <c r="H199" s="26"/>
      <c r="I199" s="1"/>
    </row>
    <row r="200" spans="3:9" outlineLevel="1" x14ac:dyDescent="0.3">
      <c r="C200" s="36" t="s">
        <v>199</v>
      </c>
      <c r="D200" s="36" t="s">
        <v>200</v>
      </c>
      <c r="E200" s="36"/>
      <c r="F200" s="36"/>
      <c r="G200" s="36" t="s">
        <v>38</v>
      </c>
      <c r="H200" s="39">
        <v>4514</v>
      </c>
      <c r="I200" s="36"/>
    </row>
    <row r="201" spans="3:9" x14ac:dyDescent="0.3">
      <c r="C201" s="24"/>
      <c r="D201" s="24" t="s">
        <v>201</v>
      </c>
      <c r="E201" s="24"/>
      <c r="F201" s="24"/>
      <c r="G201" s="24"/>
      <c r="H201" s="25">
        <v>4514</v>
      </c>
      <c r="I201" s="24"/>
    </row>
    <row r="202" spans="3:9" ht="0.95" customHeight="1" outlineLevel="1" x14ac:dyDescent="0.3">
      <c r="C202" s="1"/>
      <c r="D202" s="1"/>
      <c r="E202" s="1"/>
      <c r="F202" s="1"/>
      <c r="G202" s="1"/>
      <c r="H202" s="26"/>
      <c r="I202" s="1"/>
    </row>
    <row r="203" spans="3:9" outlineLevel="1" x14ac:dyDescent="0.3">
      <c r="C203" s="36" t="s">
        <v>202</v>
      </c>
      <c r="D203" s="36" t="s">
        <v>203</v>
      </c>
      <c r="E203" s="36"/>
      <c r="F203" s="36"/>
      <c r="G203" s="36" t="s">
        <v>42</v>
      </c>
      <c r="H203" s="39">
        <v>145</v>
      </c>
      <c r="I203" s="36" t="s">
        <v>81</v>
      </c>
    </row>
    <row r="204" spans="3:9" x14ac:dyDescent="0.3">
      <c r="C204" s="24"/>
      <c r="D204" s="24" t="s">
        <v>204</v>
      </c>
      <c r="E204" s="24"/>
      <c r="F204" s="24"/>
      <c r="G204" s="24"/>
      <c r="H204" s="25">
        <v>145</v>
      </c>
      <c r="I204" s="24"/>
    </row>
    <row r="205" spans="3:9" ht="0.95" customHeight="1" outlineLevel="1" x14ac:dyDescent="0.3">
      <c r="C205" s="1"/>
      <c r="D205" s="1"/>
      <c r="E205" s="1"/>
      <c r="F205" s="1"/>
      <c r="G205" s="1"/>
      <c r="H205" s="26"/>
      <c r="I205" s="1"/>
    </row>
    <row r="206" spans="3:9" outlineLevel="1" x14ac:dyDescent="0.3">
      <c r="C206" s="36" t="s">
        <v>205</v>
      </c>
      <c r="D206" s="36" t="s">
        <v>206</v>
      </c>
      <c r="E206" s="36"/>
      <c r="F206" s="36"/>
      <c r="G206" s="36" t="s">
        <v>37</v>
      </c>
      <c r="H206" s="39">
        <v>210</v>
      </c>
      <c r="I206" s="36"/>
    </row>
    <row r="207" spans="3:9" x14ac:dyDescent="0.3">
      <c r="C207" s="24"/>
      <c r="D207" s="24" t="s">
        <v>207</v>
      </c>
      <c r="E207" s="24"/>
      <c r="F207" s="24"/>
      <c r="G207" s="24"/>
      <c r="H207" s="25">
        <v>210</v>
      </c>
      <c r="I207" s="24"/>
    </row>
    <row r="208" spans="3:9" ht="0.95" customHeight="1" outlineLevel="1" x14ac:dyDescent="0.3">
      <c r="C208" s="1"/>
      <c r="D208" s="1"/>
      <c r="E208" s="1"/>
      <c r="F208" s="1"/>
      <c r="G208" s="1"/>
      <c r="H208" s="26"/>
      <c r="I208" s="1"/>
    </row>
    <row r="209" spans="3:9" outlineLevel="1" x14ac:dyDescent="0.3">
      <c r="C209" s="36" t="s">
        <v>208</v>
      </c>
      <c r="D209" s="36" t="s">
        <v>209</v>
      </c>
      <c r="E209" s="36"/>
      <c r="F209" s="36"/>
      <c r="G209" s="36" t="s">
        <v>35</v>
      </c>
      <c r="H209" s="39">
        <v>1074</v>
      </c>
      <c r="I209" s="36"/>
    </row>
    <row r="210" spans="3:9" x14ac:dyDescent="0.3">
      <c r="C210" s="24"/>
      <c r="D210" s="24" t="s">
        <v>210</v>
      </c>
      <c r="E210" s="24"/>
      <c r="F210" s="24"/>
      <c r="G210" s="24"/>
      <c r="H210" s="25">
        <v>1074</v>
      </c>
      <c r="I210" s="24"/>
    </row>
    <row r="211" spans="3:9" ht="0.95" customHeight="1" outlineLevel="1" x14ac:dyDescent="0.3">
      <c r="C211" s="1"/>
      <c r="D211" s="1"/>
      <c r="E211" s="1"/>
      <c r="F211" s="1"/>
      <c r="G211" s="1"/>
      <c r="H211" s="26"/>
      <c r="I211" s="1"/>
    </row>
    <row r="212" spans="3:9" outlineLevel="1" x14ac:dyDescent="0.3">
      <c r="C212" s="36" t="s">
        <v>211</v>
      </c>
      <c r="D212" s="36" t="s">
        <v>212</v>
      </c>
      <c r="E212" s="36"/>
      <c r="F212" s="36"/>
      <c r="G212" s="36" t="s">
        <v>35</v>
      </c>
      <c r="H212" s="39">
        <v>13337.86</v>
      </c>
      <c r="I212" s="36"/>
    </row>
    <row r="213" spans="3:9" outlineLevel="1" x14ac:dyDescent="0.3">
      <c r="C213" s="36" t="s">
        <v>211</v>
      </c>
      <c r="D213" s="36" t="s">
        <v>212</v>
      </c>
      <c r="E213" s="36"/>
      <c r="F213" s="36"/>
      <c r="G213" s="36" t="s">
        <v>36</v>
      </c>
      <c r="H213" s="39">
        <v>701.99</v>
      </c>
      <c r="I213" s="36"/>
    </row>
    <row r="214" spans="3:9" outlineLevel="1" x14ac:dyDescent="0.3">
      <c r="C214" s="36" t="s">
        <v>211</v>
      </c>
      <c r="D214" s="36" t="s">
        <v>212</v>
      </c>
      <c r="E214" s="36"/>
      <c r="F214" s="36"/>
      <c r="G214" s="36" t="s">
        <v>37</v>
      </c>
      <c r="H214" s="39">
        <v>330</v>
      </c>
      <c r="I214" s="36"/>
    </row>
    <row r="215" spans="3:9" x14ac:dyDescent="0.3">
      <c r="C215" s="24"/>
      <c r="D215" s="24" t="s">
        <v>213</v>
      </c>
      <c r="E215" s="24"/>
      <c r="F215" s="24"/>
      <c r="G215" s="24"/>
      <c r="H215" s="25">
        <v>14369.85</v>
      </c>
      <c r="I215" s="24"/>
    </row>
    <row r="216" spans="3:9" ht="0.95" customHeight="1" outlineLevel="1" x14ac:dyDescent="0.3">
      <c r="C216" s="1"/>
      <c r="D216" s="1"/>
      <c r="E216" s="1"/>
      <c r="F216" s="1"/>
      <c r="G216" s="1"/>
      <c r="H216" s="26"/>
      <c r="I216" s="1"/>
    </row>
    <row r="217" spans="3:9" outlineLevel="1" x14ac:dyDescent="0.3">
      <c r="C217" s="36" t="s">
        <v>214</v>
      </c>
      <c r="D217" s="36" t="s">
        <v>215</v>
      </c>
      <c r="E217" s="36"/>
      <c r="F217" s="36"/>
      <c r="G217" s="36" t="s">
        <v>34</v>
      </c>
      <c r="H217" s="39">
        <v>2100</v>
      </c>
      <c r="I217" s="36"/>
    </row>
    <row r="218" spans="3:9" x14ac:dyDescent="0.3">
      <c r="C218" s="24"/>
      <c r="D218" s="24" t="s">
        <v>216</v>
      </c>
      <c r="E218" s="24"/>
      <c r="F218" s="24"/>
      <c r="G218" s="24"/>
      <c r="H218" s="25">
        <v>2100</v>
      </c>
      <c r="I218" s="24"/>
    </row>
    <row r="219" spans="3:9" ht="0.95" customHeight="1" outlineLevel="1" x14ac:dyDescent="0.3">
      <c r="C219" s="1"/>
      <c r="D219" s="1"/>
      <c r="E219" s="1"/>
      <c r="F219" s="1"/>
      <c r="G219" s="1"/>
      <c r="H219" s="26"/>
      <c r="I219" s="1"/>
    </row>
    <row r="220" spans="3:9" outlineLevel="1" x14ac:dyDescent="0.3">
      <c r="C220" s="36" t="s">
        <v>217</v>
      </c>
      <c r="D220" s="36" t="s">
        <v>218</v>
      </c>
      <c r="E220" s="36"/>
      <c r="F220" s="36"/>
      <c r="G220" s="36" t="s">
        <v>42</v>
      </c>
      <c r="H220" s="39">
        <v>2447.5</v>
      </c>
      <c r="I220" s="36" t="s">
        <v>55</v>
      </c>
    </row>
    <row r="221" spans="3:9" outlineLevel="1" x14ac:dyDescent="0.3">
      <c r="C221" s="36" t="s">
        <v>217</v>
      </c>
      <c r="D221" s="36" t="s">
        <v>218</v>
      </c>
      <c r="E221" s="36"/>
      <c r="F221" s="36"/>
      <c r="G221" s="36" t="s">
        <v>35</v>
      </c>
      <c r="H221" s="39">
        <v>2945</v>
      </c>
      <c r="I221" s="36" t="s">
        <v>55</v>
      </c>
    </row>
    <row r="222" spans="3:9" outlineLevel="1" x14ac:dyDescent="0.3">
      <c r="C222" s="36" t="s">
        <v>217</v>
      </c>
      <c r="D222" s="36" t="s">
        <v>218</v>
      </c>
      <c r="E222" s="36"/>
      <c r="F222" s="36"/>
      <c r="G222" s="36" t="s">
        <v>35</v>
      </c>
      <c r="H222" s="39">
        <v>11910</v>
      </c>
      <c r="I222" s="36"/>
    </row>
    <row r="223" spans="3:9" outlineLevel="1" x14ac:dyDescent="0.3">
      <c r="C223" s="36" t="s">
        <v>217</v>
      </c>
      <c r="D223" s="36" t="s">
        <v>218</v>
      </c>
      <c r="E223" s="36"/>
      <c r="F223" s="36"/>
      <c r="G223" s="36" t="s">
        <v>33</v>
      </c>
      <c r="H223" s="39">
        <v>250</v>
      </c>
      <c r="I223" s="36" t="s">
        <v>55</v>
      </c>
    </row>
    <row r="224" spans="3:9" outlineLevel="1" x14ac:dyDescent="0.3">
      <c r="C224" s="36" t="s">
        <v>217</v>
      </c>
      <c r="D224" s="36" t="s">
        <v>218</v>
      </c>
      <c r="E224" s="36"/>
      <c r="F224" s="36"/>
      <c r="G224" s="36" t="s">
        <v>33</v>
      </c>
      <c r="H224" s="39">
        <v>920</v>
      </c>
      <c r="I224" s="36"/>
    </row>
    <row r="225" spans="3:9" outlineLevel="1" x14ac:dyDescent="0.3">
      <c r="C225" s="36" t="s">
        <v>217</v>
      </c>
      <c r="D225" s="36" t="s">
        <v>218</v>
      </c>
      <c r="E225" s="36"/>
      <c r="F225" s="36"/>
      <c r="G225" s="36" t="s">
        <v>62</v>
      </c>
      <c r="H225" s="39">
        <v>195</v>
      </c>
      <c r="I225" s="36" t="s">
        <v>55</v>
      </c>
    </row>
    <row r="226" spans="3:9" outlineLevel="1" x14ac:dyDescent="0.3">
      <c r="C226" s="36" t="s">
        <v>217</v>
      </c>
      <c r="D226" s="36" t="s">
        <v>218</v>
      </c>
      <c r="E226" s="36"/>
      <c r="F226" s="36"/>
      <c r="G226" s="36" t="s">
        <v>43</v>
      </c>
      <c r="H226" s="39">
        <v>840</v>
      </c>
      <c r="I226" s="36"/>
    </row>
    <row r="227" spans="3:9" outlineLevel="1" x14ac:dyDescent="0.3">
      <c r="C227" s="36" t="s">
        <v>217</v>
      </c>
      <c r="D227" s="36" t="s">
        <v>218</v>
      </c>
      <c r="E227" s="36"/>
      <c r="F227" s="36"/>
      <c r="G227" s="36" t="s">
        <v>36</v>
      </c>
      <c r="H227" s="39">
        <v>12726</v>
      </c>
      <c r="I227" s="36"/>
    </row>
    <row r="228" spans="3:9" outlineLevel="1" x14ac:dyDescent="0.3">
      <c r="C228" s="36" t="s">
        <v>217</v>
      </c>
      <c r="D228" s="36" t="s">
        <v>218</v>
      </c>
      <c r="E228" s="36"/>
      <c r="F228" s="36"/>
      <c r="G228" s="36" t="s">
        <v>37</v>
      </c>
      <c r="H228" s="39">
        <v>6535</v>
      </c>
      <c r="I228" s="36"/>
    </row>
    <row r="229" spans="3:9" outlineLevel="1" x14ac:dyDescent="0.3">
      <c r="C229" s="36" t="s">
        <v>217</v>
      </c>
      <c r="D229" s="36" t="s">
        <v>218</v>
      </c>
      <c r="E229" s="36"/>
      <c r="F229" s="36"/>
      <c r="G229" s="36" t="s">
        <v>39</v>
      </c>
      <c r="H229" s="39">
        <v>2540</v>
      </c>
      <c r="I229" s="36"/>
    </row>
    <row r="230" spans="3:9" outlineLevel="1" x14ac:dyDescent="0.3">
      <c r="C230" s="36" t="s">
        <v>217</v>
      </c>
      <c r="D230" s="36" t="s">
        <v>218</v>
      </c>
      <c r="E230" s="36"/>
      <c r="F230" s="36"/>
      <c r="G230" s="36" t="s">
        <v>39</v>
      </c>
      <c r="H230" s="39">
        <v>13798</v>
      </c>
      <c r="I230" s="36" t="s">
        <v>55</v>
      </c>
    </row>
    <row r="231" spans="3:9" outlineLevel="1" x14ac:dyDescent="0.3">
      <c r="C231" s="36" t="s">
        <v>217</v>
      </c>
      <c r="D231" s="36" t="s">
        <v>218</v>
      </c>
      <c r="E231" s="36"/>
      <c r="F231" s="36"/>
      <c r="G231" s="36" t="s">
        <v>40</v>
      </c>
      <c r="H231" s="39">
        <v>2980</v>
      </c>
      <c r="I231" s="36" t="s">
        <v>55</v>
      </c>
    </row>
    <row r="232" spans="3:9" outlineLevel="1" x14ac:dyDescent="0.3">
      <c r="C232" s="36" t="s">
        <v>217</v>
      </c>
      <c r="D232" s="36" t="s">
        <v>218</v>
      </c>
      <c r="E232" s="36"/>
      <c r="F232" s="36"/>
      <c r="G232" s="36" t="s">
        <v>34</v>
      </c>
      <c r="H232" s="39">
        <v>968</v>
      </c>
      <c r="I232" s="36" t="s">
        <v>55</v>
      </c>
    </row>
    <row r="233" spans="3:9" outlineLevel="1" x14ac:dyDescent="0.3">
      <c r="C233" s="36" t="s">
        <v>217</v>
      </c>
      <c r="D233" s="36" t="s">
        <v>218</v>
      </c>
      <c r="E233" s="36"/>
      <c r="F233" s="36"/>
      <c r="G233" s="36" t="s">
        <v>34</v>
      </c>
      <c r="H233" s="39">
        <v>1212</v>
      </c>
      <c r="I233" s="36"/>
    </row>
    <row r="234" spans="3:9" outlineLevel="1" x14ac:dyDescent="0.3">
      <c r="C234" s="36" t="s">
        <v>217</v>
      </c>
      <c r="D234" s="36" t="s">
        <v>218</v>
      </c>
      <c r="E234" s="36"/>
      <c r="F234" s="36"/>
      <c r="G234" s="36" t="s">
        <v>41</v>
      </c>
      <c r="H234" s="39">
        <v>2806.25</v>
      </c>
      <c r="I234" s="36" t="s">
        <v>55</v>
      </c>
    </row>
    <row r="235" spans="3:9" outlineLevel="1" x14ac:dyDescent="0.3">
      <c r="C235" s="36" t="s">
        <v>217</v>
      </c>
      <c r="D235" s="36" t="s">
        <v>218</v>
      </c>
      <c r="E235" s="36"/>
      <c r="F235" s="36"/>
      <c r="G235" s="36" t="s">
        <v>41</v>
      </c>
      <c r="H235" s="39">
        <v>4765</v>
      </c>
      <c r="I235" s="36"/>
    </row>
    <row r="236" spans="3:9" x14ac:dyDescent="0.3">
      <c r="C236" s="24"/>
      <c r="D236" s="24" t="s">
        <v>219</v>
      </c>
      <c r="E236" s="24"/>
      <c r="F236" s="24"/>
      <c r="G236" s="24"/>
      <c r="H236" s="25">
        <v>67837.75</v>
      </c>
      <c r="I236" s="24"/>
    </row>
    <row r="237" spans="3:9" ht="0.95" customHeight="1" outlineLevel="1" x14ac:dyDescent="0.3">
      <c r="C237" s="1"/>
      <c r="D237" s="1"/>
      <c r="E237" s="1"/>
      <c r="F237" s="1"/>
      <c r="G237" s="1"/>
      <c r="H237" s="26"/>
      <c r="I237" s="1"/>
    </row>
    <row r="238" spans="3:9" outlineLevel="1" x14ac:dyDescent="0.3">
      <c r="C238" s="36" t="s">
        <v>220</v>
      </c>
      <c r="D238" s="36" t="s">
        <v>221</v>
      </c>
      <c r="E238" s="36"/>
      <c r="F238" s="36"/>
      <c r="G238" s="36" t="s">
        <v>33</v>
      </c>
      <c r="H238" s="39">
        <v>1956</v>
      </c>
      <c r="I238" s="36"/>
    </row>
    <row r="239" spans="3:9" outlineLevel="1" x14ac:dyDescent="0.3">
      <c r="C239" s="36" t="s">
        <v>220</v>
      </c>
      <c r="D239" s="36" t="s">
        <v>221</v>
      </c>
      <c r="E239" s="36"/>
      <c r="F239" s="36"/>
      <c r="G239" s="36" t="s">
        <v>36</v>
      </c>
      <c r="H239" s="39">
        <v>275</v>
      </c>
      <c r="I239" s="36"/>
    </row>
    <row r="240" spans="3:9" outlineLevel="1" x14ac:dyDescent="0.3">
      <c r="C240" s="36" t="s">
        <v>220</v>
      </c>
      <c r="D240" s="36" t="s">
        <v>221</v>
      </c>
      <c r="E240" s="36"/>
      <c r="F240" s="36"/>
      <c r="G240" s="36" t="s">
        <v>40</v>
      </c>
      <c r="H240" s="39">
        <v>1489</v>
      </c>
      <c r="I240" s="36" t="s">
        <v>81</v>
      </c>
    </row>
    <row r="241" spans="3:9" x14ac:dyDescent="0.3">
      <c r="C241" s="24"/>
      <c r="D241" s="24" t="s">
        <v>222</v>
      </c>
      <c r="E241" s="24"/>
      <c r="F241" s="24"/>
      <c r="G241" s="24"/>
      <c r="H241" s="25">
        <v>3720</v>
      </c>
      <c r="I241" s="24"/>
    </row>
    <row r="242" spans="3:9" ht="0.95" customHeight="1" outlineLevel="1" x14ac:dyDescent="0.3">
      <c r="C242" s="1"/>
      <c r="D242" s="1"/>
      <c r="E242" s="1"/>
      <c r="F242" s="1"/>
      <c r="G242" s="1"/>
      <c r="H242" s="26"/>
      <c r="I242" s="1"/>
    </row>
    <row r="243" spans="3:9" outlineLevel="1" x14ac:dyDescent="0.3">
      <c r="C243" s="36" t="s">
        <v>223</v>
      </c>
      <c r="D243" s="36" t="s">
        <v>224</v>
      </c>
      <c r="E243" s="36"/>
      <c r="F243" s="36"/>
      <c r="G243" s="36" t="s">
        <v>37</v>
      </c>
      <c r="H243" s="39">
        <v>58.33</v>
      </c>
      <c r="I243" s="36"/>
    </row>
    <row r="244" spans="3:9" x14ac:dyDescent="0.3">
      <c r="C244" s="24"/>
      <c r="D244" s="24" t="s">
        <v>225</v>
      </c>
      <c r="E244" s="24"/>
      <c r="F244" s="24"/>
      <c r="G244" s="24"/>
      <c r="H244" s="25">
        <v>58.33</v>
      </c>
      <c r="I244" s="24"/>
    </row>
    <row r="245" spans="3:9" ht="0.95" customHeight="1" outlineLevel="1" x14ac:dyDescent="0.3">
      <c r="C245" s="1"/>
      <c r="D245" s="1"/>
      <c r="E245" s="1"/>
      <c r="F245" s="1"/>
      <c r="G245" s="1"/>
      <c r="H245" s="26"/>
      <c r="I245" s="1"/>
    </row>
    <row r="246" spans="3:9" outlineLevel="1" x14ac:dyDescent="0.3">
      <c r="C246" s="36" t="s">
        <v>226</v>
      </c>
      <c r="D246" s="36" t="s">
        <v>227</v>
      </c>
      <c r="E246" s="36"/>
      <c r="F246" s="36"/>
      <c r="G246" s="36" t="s">
        <v>34</v>
      </c>
      <c r="H246" s="39">
        <v>48.4</v>
      </c>
      <c r="I246" s="36" t="s">
        <v>97</v>
      </c>
    </row>
    <row r="247" spans="3:9" x14ac:dyDescent="0.3">
      <c r="C247" s="24"/>
      <c r="D247" s="24" t="s">
        <v>228</v>
      </c>
      <c r="E247" s="24"/>
      <c r="F247" s="24"/>
      <c r="G247" s="24"/>
      <c r="H247" s="25">
        <v>48.4</v>
      </c>
      <c r="I247" s="24"/>
    </row>
    <row r="248" spans="3:9" ht="0.95" customHeight="1" outlineLevel="1" x14ac:dyDescent="0.3">
      <c r="C248" s="1"/>
      <c r="D248" s="1"/>
      <c r="E248" s="1"/>
      <c r="F248" s="1"/>
      <c r="G248" s="1"/>
      <c r="H248" s="26"/>
      <c r="I248" s="1"/>
    </row>
    <row r="249" spans="3:9" outlineLevel="1" x14ac:dyDescent="0.3">
      <c r="C249" s="36" t="s">
        <v>229</v>
      </c>
      <c r="D249" s="36" t="s">
        <v>230</v>
      </c>
      <c r="E249" s="36"/>
      <c r="F249" s="36"/>
      <c r="G249" s="36" t="s">
        <v>43</v>
      </c>
      <c r="H249" s="39">
        <v>9389.25</v>
      </c>
      <c r="I249" s="36"/>
    </row>
    <row r="250" spans="3:9" outlineLevel="1" x14ac:dyDescent="0.3">
      <c r="C250" s="36" t="s">
        <v>229</v>
      </c>
      <c r="D250" s="36" t="s">
        <v>230</v>
      </c>
      <c r="E250" s="36"/>
      <c r="F250" s="36"/>
      <c r="G250" s="36" t="s">
        <v>37</v>
      </c>
      <c r="H250" s="39">
        <v>1043.25</v>
      </c>
      <c r="I250" s="36"/>
    </row>
    <row r="251" spans="3:9" x14ac:dyDescent="0.3">
      <c r="C251" s="24"/>
      <c r="D251" s="24" t="s">
        <v>231</v>
      </c>
      <c r="E251" s="24"/>
      <c r="F251" s="24"/>
      <c r="G251" s="24"/>
      <c r="H251" s="25">
        <v>10432.5</v>
      </c>
      <c r="I251" s="24"/>
    </row>
    <row r="252" spans="3:9" ht="0.95" customHeight="1" outlineLevel="1" x14ac:dyDescent="0.3">
      <c r="C252" s="1"/>
      <c r="D252" s="1"/>
      <c r="E252" s="1"/>
      <c r="F252" s="1"/>
      <c r="G252" s="1"/>
      <c r="H252" s="26"/>
      <c r="I252" s="1"/>
    </row>
    <row r="253" spans="3:9" outlineLevel="1" x14ac:dyDescent="0.3">
      <c r="C253" s="36" t="s">
        <v>232</v>
      </c>
      <c r="D253" s="36" t="s">
        <v>233</v>
      </c>
      <c r="E253" s="36"/>
      <c r="F253" s="36"/>
      <c r="G253" s="36" t="s">
        <v>41</v>
      </c>
      <c r="H253" s="39">
        <v>165</v>
      </c>
      <c r="I253" s="36" t="s">
        <v>97</v>
      </c>
    </row>
    <row r="254" spans="3:9" x14ac:dyDescent="0.3">
      <c r="C254" s="24"/>
      <c r="D254" s="24" t="s">
        <v>234</v>
      </c>
      <c r="E254" s="24"/>
      <c r="F254" s="24"/>
      <c r="G254" s="24"/>
      <c r="H254" s="25">
        <v>165</v>
      </c>
      <c r="I254" s="24"/>
    </row>
    <row r="255" spans="3:9" ht="0.95" customHeight="1" outlineLevel="1" x14ac:dyDescent="0.3">
      <c r="C255" s="1"/>
      <c r="D255" s="1"/>
      <c r="E255" s="1"/>
      <c r="F255" s="1"/>
      <c r="G255" s="1"/>
      <c r="H255" s="26"/>
      <c r="I255" s="1"/>
    </row>
    <row r="256" spans="3:9" outlineLevel="1" x14ac:dyDescent="0.3">
      <c r="C256" s="36" t="s">
        <v>235</v>
      </c>
      <c r="D256" s="36" t="s">
        <v>236</v>
      </c>
      <c r="E256" s="36"/>
      <c r="F256" s="36"/>
      <c r="G256" s="36" t="s">
        <v>38</v>
      </c>
      <c r="H256" s="39">
        <v>780</v>
      </c>
      <c r="I256" s="36"/>
    </row>
    <row r="257" spans="3:9" x14ac:dyDescent="0.3">
      <c r="C257" s="24"/>
      <c r="D257" s="24" t="s">
        <v>237</v>
      </c>
      <c r="E257" s="24"/>
      <c r="F257" s="24"/>
      <c r="G257" s="24"/>
      <c r="H257" s="25">
        <v>780</v>
      </c>
      <c r="I257" s="24"/>
    </row>
    <row r="258" spans="3:9" ht="0.95" customHeight="1" outlineLevel="1" x14ac:dyDescent="0.3">
      <c r="C258" s="1"/>
      <c r="D258" s="1"/>
      <c r="E258" s="1"/>
      <c r="F258" s="1"/>
      <c r="G258" s="1"/>
      <c r="H258" s="26"/>
      <c r="I258" s="1"/>
    </row>
    <row r="259" spans="3:9" outlineLevel="1" x14ac:dyDescent="0.3">
      <c r="C259" s="36" t="s">
        <v>238</v>
      </c>
      <c r="D259" s="36" t="s">
        <v>239</v>
      </c>
      <c r="E259" s="36"/>
      <c r="F259" s="36"/>
      <c r="G259" s="36" t="s">
        <v>33</v>
      </c>
      <c r="H259" s="39">
        <v>320</v>
      </c>
      <c r="I259" s="36"/>
    </row>
    <row r="260" spans="3:9" x14ac:dyDescent="0.3">
      <c r="C260" s="24"/>
      <c r="D260" s="24" t="s">
        <v>240</v>
      </c>
      <c r="E260" s="24"/>
      <c r="F260" s="24"/>
      <c r="G260" s="24"/>
      <c r="H260" s="25">
        <v>320</v>
      </c>
      <c r="I260" s="24"/>
    </row>
    <row r="261" spans="3:9" ht="0.95" customHeight="1" outlineLevel="1" x14ac:dyDescent="0.3">
      <c r="C261" s="1"/>
      <c r="D261" s="1"/>
      <c r="E261" s="1"/>
      <c r="F261" s="1"/>
      <c r="G261" s="1"/>
      <c r="H261" s="26"/>
      <c r="I261" s="1"/>
    </row>
    <row r="262" spans="3:9" outlineLevel="1" x14ac:dyDescent="0.3">
      <c r="C262" s="36" t="s">
        <v>241</v>
      </c>
      <c r="D262" s="36" t="s">
        <v>242</v>
      </c>
      <c r="E262" s="36"/>
      <c r="F262" s="36"/>
      <c r="G262" s="36" t="s">
        <v>37</v>
      </c>
      <c r="H262" s="39">
        <v>1960</v>
      </c>
      <c r="I262" s="36" t="s">
        <v>55</v>
      </c>
    </row>
    <row r="263" spans="3:9" x14ac:dyDescent="0.3">
      <c r="C263" s="24"/>
      <c r="D263" s="24" t="s">
        <v>243</v>
      </c>
      <c r="E263" s="24"/>
      <c r="F263" s="24"/>
      <c r="G263" s="24"/>
      <c r="H263" s="25">
        <v>1960</v>
      </c>
      <c r="I263" s="24"/>
    </row>
    <row r="264" spans="3:9" ht="0.95" customHeight="1" outlineLevel="1" x14ac:dyDescent="0.3">
      <c r="C264" s="1"/>
      <c r="D264" s="1"/>
      <c r="E264" s="1"/>
      <c r="F264" s="1"/>
      <c r="G264" s="1"/>
      <c r="H264" s="26"/>
      <c r="I264" s="1"/>
    </row>
    <row r="265" spans="3:9" outlineLevel="1" x14ac:dyDescent="0.3">
      <c r="C265" s="36" t="s">
        <v>244</v>
      </c>
      <c r="D265" s="36" t="s">
        <v>245</v>
      </c>
      <c r="E265" s="36"/>
      <c r="F265" s="36"/>
      <c r="G265" s="36" t="s">
        <v>42</v>
      </c>
      <c r="H265" s="39">
        <v>7173.83</v>
      </c>
      <c r="I265" s="36" t="s">
        <v>97</v>
      </c>
    </row>
    <row r="266" spans="3:9" outlineLevel="1" x14ac:dyDescent="0.3">
      <c r="C266" s="36" t="s">
        <v>244</v>
      </c>
      <c r="D266" s="36" t="s">
        <v>245</v>
      </c>
      <c r="E266" s="36"/>
      <c r="F266" s="36"/>
      <c r="G266" s="36" t="s">
        <v>42</v>
      </c>
      <c r="H266" s="39">
        <v>98336.95</v>
      </c>
      <c r="I266" s="36"/>
    </row>
    <row r="267" spans="3:9" outlineLevel="1" x14ac:dyDescent="0.3">
      <c r="C267" s="36" t="s">
        <v>244</v>
      </c>
      <c r="D267" s="36" t="s">
        <v>245</v>
      </c>
      <c r="E267" s="36"/>
      <c r="F267" s="36"/>
      <c r="G267" s="36" t="s">
        <v>62</v>
      </c>
      <c r="H267" s="39">
        <v>2939.9</v>
      </c>
      <c r="I267" s="36" t="s">
        <v>97</v>
      </c>
    </row>
    <row r="268" spans="3:9" outlineLevel="1" x14ac:dyDescent="0.3">
      <c r="C268" s="36" t="s">
        <v>244</v>
      </c>
      <c r="D268" s="36" t="s">
        <v>245</v>
      </c>
      <c r="E268" s="36"/>
      <c r="F268" s="36"/>
      <c r="G268" s="36" t="s">
        <v>62</v>
      </c>
      <c r="H268" s="39">
        <v>25613.97</v>
      </c>
      <c r="I268" s="36"/>
    </row>
    <row r="269" spans="3:9" outlineLevel="1" x14ac:dyDescent="0.3">
      <c r="C269" s="36" t="s">
        <v>244</v>
      </c>
      <c r="D269" s="36" t="s">
        <v>245</v>
      </c>
      <c r="E269" s="36"/>
      <c r="F269" s="36"/>
      <c r="G269" s="36" t="s">
        <v>39</v>
      </c>
      <c r="H269" s="39">
        <v>6926</v>
      </c>
      <c r="I269" s="36" t="s">
        <v>97</v>
      </c>
    </row>
    <row r="270" spans="3:9" outlineLevel="1" x14ac:dyDescent="0.3">
      <c r="C270" s="36" t="s">
        <v>244</v>
      </c>
      <c r="D270" s="36" t="s">
        <v>245</v>
      </c>
      <c r="E270" s="36"/>
      <c r="F270" s="36"/>
      <c r="G270" s="36" t="s">
        <v>39</v>
      </c>
      <c r="H270" s="39">
        <v>83304.97</v>
      </c>
      <c r="I270" s="36"/>
    </row>
    <row r="271" spans="3:9" outlineLevel="1" x14ac:dyDescent="0.3">
      <c r="C271" s="36" t="s">
        <v>244</v>
      </c>
      <c r="D271" s="36" t="s">
        <v>245</v>
      </c>
      <c r="E271" s="36"/>
      <c r="F271" s="36"/>
      <c r="G271" s="36" t="s">
        <v>40</v>
      </c>
      <c r="H271" s="39">
        <v>15330</v>
      </c>
      <c r="I271" s="36"/>
    </row>
    <row r="272" spans="3:9" outlineLevel="1" x14ac:dyDescent="0.3">
      <c r="C272" s="36" t="s">
        <v>244</v>
      </c>
      <c r="D272" s="36" t="s">
        <v>245</v>
      </c>
      <c r="E272" s="36"/>
      <c r="F272" s="36"/>
      <c r="G272" s="36" t="s">
        <v>41</v>
      </c>
      <c r="H272" s="39">
        <v>12654.01</v>
      </c>
      <c r="I272" s="36"/>
    </row>
    <row r="273" spans="3:9" outlineLevel="1" x14ac:dyDescent="0.3">
      <c r="C273" s="36" t="s">
        <v>244</v>
      </c>
      <c r="D273" s="36" t="s">
        <v>245</v>
      </c>
      <c r="E273" s="36"/>
      <c r="F273" s="36"/>
      <c r="G273" s="36" t="s">
        <v>41</v>
      </c>
      <c r="H273" s="39">
        <v>46058.92</v>
      </c>
      <c r="I273" s="36" t="s">
        <v>97</v>
      </c>
    </row>
    <row r="274" spans="3:9" x14ac:dyDescent="0.3">
      <c r="C274" s="24"/>
      <c r="D274" s="24" t="s">
        <v>246</v>
      </c>
      <c r="E274" s="24"/>
      <c r="F274" s="24"/>
      <c r="G274" s="24"/>
      <c r="H274" s="25">
        <v>298338.55</v>
      </c>
      <c r="I274" s="24"/>
    </row>
    <row r="275" spans="3:9" ht="0.95" customHeight="1" outlineLevel="1" x14ac:dyDescent="0.3">
      <c r="C275" s="1"/>
      <c r="D275" s="1"/>
      <c r="E275" s="1"/>
      <c r="F275" s="1"/>
      <c r="G275" s="1"/>
      <c r="H275" s="26"/>
      <c r="I275" s="1"/>
    </row>
    <row r="276" spans="3:9" outlineLevel="1" x14ac:dyDescent="0.3">
      <c r="C276" s="36" t="s">
        <v>247</v>
      </c>
      <c r="D276" s="36" t="s">
        <v>248</v>
      </c>
      <c r="E276" s="36"/>
      <c r="F276" s="36"/>
      <c r="G276" s="36" t="s">
        <v>42</v>
      </c>
      <c r="H276" s="39">
        <v>385</v>
      </c>
      <c r="I276" s="36" t="s">
        <v>55</v>
      </c>
    </row>
    <row r="277" spans="3:9" outlineLevel="1" x14ac:dyDescent="0.3">
      <c r="C277" s="36" t="s">
        <v>247</v>
      </c>
      <c r="D277" s="36" t="s">
        <v>248</v>
      </c>
      <c r="E277" s="36"/>
      <c r="F277" s="36"/>
      <c r="G277" s="36" t="s">
        <v>33</v>
      </c>
      <c r="H277" s="39">
        <v>480</v>
      </c>
      <c r="I277" s="36" t="s">
        <v>55</v>
      </c>
    </row>
    <row r="278" spans="3:9" outlineLevel="1" x14ac:dyDescent="0.3">
      <c r="C278" s="36" t="s">
        <v>247</v>
      </c>
      <c r="D278" s="36" t="s">
        <v>248</v>
      </c>
      <c r="E278" s="36"/>
      <c r="F278" s="36"/>
      <c r="G278" s="36" t="s">
        <v>36</v>
      </c>
      <c r="H278" s="39">
        <v>1450</v>
      </c>
      <c r="I278" s="36"/>
    </row>
    <row r="279" spans="3:9" outlineLevel="1" x14ac:dyDescent="0.3">
      <c r="C279" s="36" t="s">
        <v>247</v>
      </c>
      <c r="D279" s="36" t="s">
        <v>248</v>
      </c>
      <c r="E279" s="36"/>
      <c r="F279" s="36"/>
      <c r="G279" s="36" t="s">
        <v>37</v>
      </c>
      <c r="H279" s="39">
        <v>5620</v>
      </c>
      <c r="I279" s="36"/>
    </row>
    <row r="280" spans="3:9" outlineLevel="1" x14ac:dyDescent="0.3">
      <c r="C280" s="36" t="s">
        <v>247</v>
      </c>
      <c r="D280" s="36" t="s">
        <v>248</v>
      </c>
      <c r="E280" s="36"/>
      <c r="F280" s="36"/>
      <c r="G280" s="36" t="s">
        <v>39</v>
      </c>
      <c r="H280" s="39">
        <v>1165</v>
      </c>
      <c r="I280" s="36" t="s">
        <v>55</v>
      </c>
    </row>
    <row r="281" spans="3:9" outlineLevel="1" x14ac:dyDescent="0.3">
      <c r="C281" s="36" t="s">
        <v>247</v>
      </c>
      <c r="D281" s="36" t="s">
        <v>248</v>
      </c>
      <c r="E281" s="36"/>
      <c r="F281" s="36"/>
      <c r="G281" s="36" t="s">
        <v>39</v>
      </c>
      <c r="H281" s="39">
        <v>4670</v>
      </c>
      <c r="I281" s="36"/>
    </row>
    <row r="282" spans="3:9" outlineLevel="1" x14ac:dyDescent="0.3">
      <c r="C282" s="36" t="s">
        <v>247</v>
      </c>
      <c r="D282" s="36" t="s">
        <v>248</v>
      </c>
      <c r="E282" s="36"/>
      <c r="F282" s="36"/>
      <c r="G282" s="36" t="s">
        <v>34</v>
      </c>
      <c r="H282" s="39">
        <v>1940</v>
      </c>
      <c r="I282" s="36"/>
    </row>
    <row r="283" spans="3:9" outlineLevel="1" x14ac:dyDescent="0.3">
      <c r="C283" s="36" t="s">
        <v>247</v>
      </c>
      <c r="D283" s="36" t="s">
        <v>248</v>
      </c>
      <c r="E283" s="36"/>
      <c r="F283" s="36"/>
      <c r="G283" s="36" t="s">
        <v>34</v>
      </c>
      <c r="H283" s="39">
        <v>5175</v>
      </c>
      <c r="I283" s="36" t="s">
        <v>55</v>
      </c>
    </row>
    <row r="284" spans="3:9" outlineLevel="1" x14ac:dyDescent="0.3">
      <c r="C284" s="36" t="s">
        <v>247</v>
      </c>
      <c r="D284" s="36" t="s">
        <v>248</v>
      </c>
      <c r="E284" s="36"/>
      <c r="F284" s="36"/>
      <c r="G284" s="36" t="s">
        <v>41</v>
      </c>
      <c r="H284" s="39">
        <v>2430</v>
      </c>
      <c r="I284" s="36"/>
    </row>
    <row r="285" spans="3:9" outlineLevel="1" x14ac:dyDescent="0.3">
      <c r="C285" s="36" t="s">
        <v>247</v>
      </c>
      <c r="D285" s="36" t="s">
        <v>248</v>
      </c>
      <c r="E285" s="36"/>
      <c r="F285" s="36"/>
      <c r="G285" s="36" t="s">
        <v>41</v>
      </c>
      <c r="H285" s="39">
        <v>8655</v>
      </c>
      <c r="I285" s="36" t="s">
        <v>55</v>
      </c>
    </row>
    <row r="286" spans="3:9" x14ac:dyDescent="0.3">
      <c r="C286" s="24"/>
      <c r="D286" s="24" t="s">
        <v>249</v>
      </c>
      <c r="E286" s="24"/>
      <c r="F286" s="24"/>
      <c r="G286" s="24"/>
      <c r="H286" s="25">
        <v>31970</v>
      </c>
      <c r="I286" s="24"/>
    </row>
    <row r="287" spans="3:9" ht="0.95" customHeight="1" outlineLevel="1" x14ac:dyDescent="0.3">
      <c r="C287" s="1"/>
      <c r="D287" s="1"/>
      <c r="E287" s="1"/>
      <c r="F287" s="1"/>
      <c r="G287" s="1"/>
      <c r="H287" s="26"/>
      <c r="I287" s="1"/>
    </row>
    <row r="288" spans="3:9" outlineLevel="1" x14ac:dyDescent="0.3">
      <c r="C288" s="36" t="s">
        <v>250</v>
      </c>
      <c r="D288" s="36" t="s">
        <v>251</v>
      </c>
      <c r="E288" s="36"/>
      <c r="F288" s="36"/>
      <c r="G288" s="36" t="s">
        <v>34</v>
      </c>
      <c r="H288" s="39">
        <v>4870</v>
      </c>
      <c r="I288" s="36" t="s">
        <v>97</v>
      </c>
    </row>
    <row r="289" spans="3:9" outlineLevel="1" x14ac:dyDescent="0.3">
      <c r="C289" s="36" t="s">
        <v>250</v>
      </c>
      <c r="D289" s="36" t="s">
        <v>251</v>
      </c>
      <c r="E289" s="36"/>
      <c r="F289" s="36"/>
      <c r="G289" s="36" t="s">
        <v>41</v>
      </c>
      <c r="H289" s="39">
        <v>6350</v>
      </c>
      <c r="I289" s="36" t="s">
        <v>97</v>
      </c>
    </row>
    <row r="290" spans="3:9" x14ac:dyDescent="0.3">
      <c r="C290" s="24"/>
      <c r="D290" s="24" t="s">
        <v>252</v>
      </c>
      <c r="E290" s="24"/>
      <c r="F290" s="24"/>
      <c r="G290" s="24"/>
      <c r="H290" s="25">
        <v>11220</v>
      </c>
      <c r="I290" s="24"/>
    </row>
    <row r="291" spans="3:9" ht="0.95" customHeight="1" outlineLevel="1" x14ac:dyDescent="0.3">
      <c r="C291" s="1"/>
      <c r="D291" s="1"/>
      <c r="E291" s="1"/>
      <c r="F291" s="1"/>
      <c r="G291" s="1"/>
      <c r="H291" s="26"/>
      <c r="I291" s="1"/>
    </row>
    <row r="292" spans="3:9" outlineLevel="1" x14ac:dyDescent="0.3">
      <c r="C292" s="36" t="s">
        <v>253</v>
      </c>
      <c r="D292" s="36" t="s">
        <v>254</v>
      </c>
      <c r="E292" s="36"/>
      <c r="F292" s="36"/>
      <c r="G292" s="36" t="s">
        <v>42</v>
      </c>
      <c r="H292" s="39">
        <v>220</v>
      </c>
      <c r="I292" s="36" t="s">
        <v>55</v>
      </c>
    </row>
    <row r="293" spans="3:9" outlineLevel="1" x14ac:dyDescent="0.3">
      <c r="C293" s="36" t="s">
        <v>253</v>
      </c>
      <c r="D293" s="36" t="s">
        <v>254</v>
      </c>
      <c r="E293" s="36"/>
      <c r="F293" s="36"/>
      <c r="G293" s="36" t="s">
        <v>35</v>
      </c>
      <c r="H293" s="39">
        <v>970</v>
      </c>
      <c r="I293" s="36"/>
    </row>
    <row r="294" spans="3:9" outlineLevel="1" x14ac:dyDescent="0.3">
      <c r="C294" s="36" t="s">
        <v>253</v>
      </c>
      <c r="D294" s="36" t="s">
        <v>254</v>
      </c>
      <c r="E294" s="36"/>
      <c r="F294" s="36"/>
      <c r="G294" s="36" t="s">
        <v>37</v>
      </c>
      <c r="H294" s="39">
        <v>530</v>
      </c>
      <c r="I294" s="36"/>
    </row>
    <row r="295" spans="3:9" outlineLevel="1" x14ac:dyDescent="0.3">
      <c r="C295" s="36" t="s">
        <v>253</v>
      </c>
      <c r="D295" s="36" t="s">
        <v>254</v>
      </c>
      <c r="E295" s="36"/>
      <c r="F295" s="36"/>
      <c r="G295" s="36" t="s">
        <v>39</v>
      </c>
      <c r="H295" s="39">
        <v>270</v>
      </c>
      <c r="I295" s="36"/>
    </row>
    <row r="296" spans="3:9" outlineLevel="1" x14ac:dyDescent="0.3">
      <c r="C296" s="36" t="s">
        <v>253</v>
      </c>
      <c r="D296" s="36" t="s">
        <v>254</v>
      </c>
      <c r="E296" s="36"/>
      <c r="F296" s="36"/>
      <c r="G296" s="36" t="s">
        <v>34</v>
      </c>
      <c r="H296" s="39">
        <v>630</v>
      </c>
      <c r="I296" s="36"/>
    </row>
    <row r="297" spans="3:9" x14ac:dyDescent="0.3">
      <c r="C297" s="24"/>
      <c r="D297" s="24" t="s">
        <v>255</v>
      </c>
      <c r="E297" s="24"/>
      <c r="F297" s="24"/>
      <c r="G297" s="24"/>
      <c r="H297" s="25">
        <v>2620</v>
      </c>
      <c r="I297" s="24"/>
    </row>
    <row r="298" spans="3:9" ht="0.95" customHeight="1" outlineLevel="1" x14ac:dyDescent="0.3">
      <c r="C298" s="1"/>
      <c r="D298" s="1"/>
      <c r="E298" s="1"/>
      <c r="F298" s="1"/>
      <c r="G298" s="1"/>
      <c r="H298" s="26"/>
      <c r="I298" s="1"/>
    </row>
    <row r="299" spans="3:9" outlineLevel="1" x14ac:dyDescent="0.3">
      <c r="C299" s="36" t="s">
        <v>256</v>
      </c>
      <c r="D299" s="36" t="s">
        <v>257</v>
      </c>
      <c r="E299" s="36"/>
      <c r="F299" s="36"/>
      <c r="G299" s="36" t="s">
        <v>39</v>
      </c>
      <c r="H299" s="39">
        <v>340</v>
      </c>
      <c r="I299" s="36" t="s">
        <v>55</v>
      </c>
    </row>
    <row r="300" spans="3:9" x14ac:dyDescent="0.3">
      <c r="C300" s="24"/>
      <c r="D300" s="24" t="s">
        <v>258</v>
      </c>
      <c r="E300" s="24"/>
      <c r="F300" s="24"/>
      <c r="G300" s="24"/>
      <c r="H300" s="25">
        <v>340</v>
      </c>
      <c r="I300" s="24"/>
    </row>
    <row r="301" spans="3:9" ht="0.95" customHeight="1" outlineLevel="1" x14ac:dyDescent="0.3">
      <c r="C301" s="1"/>
      <c r="D301" s="1"/>
      <c r="E301" s="1"/>
      <c r="F301" s="1"/>
      <c r="G301" s="1"/>
      <c r="H301" s="26"/>
      <c r="I301" s="1"/>
    </row>
    <row r="302" spans="3:9" outlineLevel="1" x14ac:dyDescent="0.3">
      <c r="C302" s="36" t="s">
        <v>259</v>
      </c>
      <c r="D302" s="36" t="s">
        <v>260</v>
      </c>
      <c r="E302" s="36"/>
      <c r="F302" s="36"/>
      <c r="G302" s="36" t="s">
        <v>35</v>
      </c>
      <c r="H302" s="39">
        <v>1280</v>
      </c>
      <c r="I302" s="36"/>
    </row>
    <row r="303" spans="3:9" outlineLevel="1" x14ac:dyDescent="0.3">
      <c r="C303" s="36" t="s">
        <v>259</v>
      </c>
      <c r="D303" s="36" t="s">
        <v>260</v>
      </c>
      <c r="E303" s="36"/>
      <c r="F303" s="36"/>
      <c r="G303" s="36" t="s">
        <v>39</v>
      </c>
      <c r="H303" s="39">
        <v>540</v>
      </c>
      <c r="I303" s="36"/>
    </row>
    <row r="304" spans="3:9" x14ac:dyDescent="0.3">
      <c r="C304" s="24"/>
      <c r="D304" s="24" t="s">
        <v>261</v>
      </c>
      <c r="E304" s="24"/>
      <c r="F304" s="24"/>
      <c r="G304" s="24"/>
      <c r="H304" s="25">
        <v>1820</v>
      </c>
      <c r="I304" s="24"/>
    </row>
    <row r="305" spans="3:9" ht="0.95" customHeight="1" outlineLevel="1" x14ac:dyDescent="0.3">
      <c r="C305" s="1"/>
      <c r="D305" s="1"/>
      <c r="E305" s="1"/>
      <c r="F305" s="1"/>
      <c r="G305" s="1"/>
      <c r="H305" s="26"/>
      <c r="I305" s="1"/>
    </row>
    <row r="306" spans="3:9" outlineLevel="1" x14ac:dyDescent="0.3">
      <c r="C306" s="36" t="s">
        <v>262</v>
      </c>
      <c r="D306" s="36" t="s">
        <v>263</v>
      </c>
      <c r="E306" s="36"/>
      <c r="F306" s="36"/>
      <c r="G306" s="36" t="s">
        <v>35</v>
      </c>
      <c r="H306" s="39">
        <v>220</v>
      </c>
      <c r="I306" s="36"/>
    </row>
    <row r="307" spans="3:9" outlineLevel="1" x14ac:dyDescent="0.3">
      <c r="C307" s="36" t="s">
        <v>262</v>
      </c>
      <c r="D307" s="36" t="s">
        <v>263</v>
      </c>
      <c r="E307" s="36"/>
      <c r="F307" s="36"/>
      <c r="G307" s="36" t="s">
        <v>43</v>
      </c>
      <c r="H307" s="39">
        <v>120</v>
      </c>
      <c r="I307" s="36"/>
    </row>
    <row r="308" spans="3:9" outlineLevel="1" x14ac:dyDescent="0.3">
      <c r="C308" s="36" t="s">
        <v>262</v>
      </c>
      <c r="D308" s="36" t="s">
        <v>263</v>
      </c>
      <c r="E308" s="36"/>
      <c r="F308" s="36"/>
      <c r="G308" s="36" t="s">
        <v>36</v>
      </c>
      <c r="H308" s="39">
        <v>-120</v>
      </c>
      <c r="I308" s="36"/>
    </row>
    <row r="309" spans="3:9" x14ac:dyDescent="0.3">
      <c r="C309" s="24"/>
      <c r="D309" s="24" t="s">
        <v>264</v>
      </c>
      <c r="E309" s="24"/>
      <c r="F309" s="24"/>
      <c r="G309" s="24"/>
      <c r="H309" s="25">
        <v>220</v>
      </c>
      <c r="I309" s="24"/>
    </row>
    <row r="310" spans="3:9" ht="0.95" customHeight="1" outlineLevel="1" x14ac:dyDescent="0.3">
      <c r="C310" s="1"/>
      <c r="D310" s="1"/>
      <c r="E310" s="1"/>
      <c r="F310" s="1"/>
      <c r="G310" s="1"/>
      <c r="H310" s="26"/>
      <c r="I310" s="1"/>
    </row>
    <row r="311" spans="3:9" outlineLevel="1" x14ac:dyDescent="0.3">
      <c r="C311" s="36" t="s">
        <v>265</v>
      </c>
      <c r="D311" s="36" t="s">
        <v>266</v>
      </c>
      <c r="E311" s="36"/>
      <c r="F311" s="36"/>
      <c r="G311" s="36" t="s">
        <v>38</v>
      </c>
      <c r="H311" s="39">
        <v>340</v>
      </c>
      <c r="I311" s="36"/>
    </row>
    <row r="312" spans="3:9" outlineLevel="1" x14ac:dyDescent="0.3">
      <c r="C312" s="36" t="s">
        <v>265</v>
      </c>
      <c r="D312" s="36" t="s">
        <v>266</v>
      </c>
      <c r="E312" s="36"/>
      <c r="F312" s="36"/>
      <c r="G312" s="36" t="s">
        <v>34</v>
      </c>
      <c r="H312" s="39">
        <v>120</v>
      </c>
      <c r="I312" s="36" t="s">
        <v>55</v>
      </c>
    </row>
    <row r="313" spans="3:9" x14ac:dyDescent="0.3">
      <c r="C313" s="24"/>
      <c r="D313" s="24" t="s">
        <v>267</v>
      </c>
      <c r="E313" s="24"/>
      <c r="F313" s="24"/>
      <c r="G313" s="24"/>
      <c r="H313" s="25">
        <v>460</v>
      </c>
      <c r="I313" s="24"/>
    </row>
    <row r="314" spans="3:9" ht="0.95" customHeight="1" outlineLevel="1" x14ac:dyDescent="0.3">
      <c r="C314" s="1"/>
      <c r="D314" s="1"/>
      <c r="E314" s="1"/>
      <c r="F314" s="1"/>
      <c r="G314" s="1"/>
      <c r="H314" s="26"/>
      <c r="I314" s="1"/>
    </row>
    <row r="315" spans="3:9" outlineLevel="1" x14ac:dyDescent="0.3">
      <c r="C315" s="36" t="s">
        <v>268</v>
      </c>
      <c r="D315" s="36" t="s">
        <v>269</v>
      </c>
      <c r="E315" s="36"/>
      <c r="F315" s="36"/>
      <c r="G315" s="36" t="s">
        <v>39</v>
      </c>
      <c r="H315" s="39">
        <v>1280</v>
      </c>
      <c r="I315" s="36" t="s">
        <v>55</v>
      </c>
    </row>
    <row r="316" spans="3:9" outlineLevel="1" x14ac:dyDescent="0.3">
      <c r="C316" s="36" t="s">
        <v>268</v>
      </c>
      <c r="D316" s="36" t="s">
        <v>269</v>
      </c>
      <c r="E316" s="36"/>
      <c r="F316" s="36"/>
      <c r="G316" s="36" t="s">
        <v>40</v>
      </c>
      <c r="H316" s="39">
        <v>1280</v>
      </c>
      <c r="I316" s="36"/>
    </row>
    <row r="317" spans="3:9" x14ac:dyDescent="0.3">
      <c r="C317" s="24"/>
      <c r="D317" s="24" t="s">
        <v>270</v>
      </c>
      <c r="E317" s="24"/>
      <c r="F317" s="24"/>
      <c r="G317" s="24"/>
      <c r="H317" s="25">
        <v>2560</v>
      </c>
      <c r="I317" s="24"/>
    </row>
    <row r="318" spans="3:9" ht="0.95" customHeight="1" outlineLevel="1" x14ac:dyDescent="0.3">
      <c r="C318" s="1"/>
      <c r="D318" s="1"/>
      <c r="E318" s="1"/>
      <c r="F318" s="1"/>
      <c r="G318" s="1"/>
      <c r="H318" s="26"/>
      <c r="I318" s="1"/>
    </row>
    <row r="319" spans="3:9" outlineLevel="1" x14ac:dyDescent="0.3">
      <c r="C319" s="36" t="s">
        <v>271</v>
      </c>
      <c r="D319" s="36" t="s">
        <v>272</v>
      </c>
      <c r="E319" s="36"/>
      <c r="F319" s="36"/>
      <c r="G319" s="36" t="s">
        <v>37</v>
      </c>
      <c r="H319" s="39">
        <v>55</v>
      </c>
      <c r="I319" s="36"/>
    </row>
    <row r="320" spans="3:9" x14ac:dyDescent="0.3">
      <c r="C320" s="24"/>
      <c r="D320" s="24" t="s">
        <v>273</v>
      </c>
      <c r="E320" s="24"/>
      <c r="F320" s="24"/>
      <c r="G320" s="24"/>
      <c r="H320" s="25">
        <v>55</v>
      </c>
      <c r="I320" s="24"/>
    </row>
    <row r="321" spans="3:9" ht="0.95" customHeight="1" outlineLevel="1" x14ac:dyDescent="0.3">
      <c r="C321" s="1"/>
      <c r="D321" s="1"/>
      <c r="E321" s="1"/>
      <c r="F321" s="1"/>
      <c r="G321" s="1"/>
      <c r="H321" s="26"/>
      <c r="I321" s="1"/>
    </row>
    <row r="322" spans="3:9" outlineLevel="1" x14ac:dyDescent="0.3">
      <c r="C322" s="36" t="s">
        <v>274</v>
      </c>
      <c r="D322" s="36" t="s">
        <v>275</v>
      </c>
      <c r="E322" s="36"/>
      <c r="F322" s="36"/>
      <c r="G322" s="36" t="s">
        <v>37</v>
      </c>
      <c r="H322" s="39">
        <v>2420</v>
      </c>
      <c r="I322" s="36" t="s">
        <v>55</v>
      </c>
    </row>
    <row r="323" spans="3:9" x14ac:dyDescent="0.3">
      <c r="C323" s="24"/>
      <c r="D323" s="24" t="s">
        <v>276</v>
      </c>
      <c r="E323" s="24"/>
      <c r="F323" s="24"/>
      <c r="G323" s="24"/>
      <c r="H323" s="25">
        <v>2420</v>
      </c>
      <c r="I323" s="24"/>
    </row>
    <row r="324" spans="3:9" ht="0.95" customHeight="1" outlineLevel="1" x14ac:dyDescent="0.3">
      <c r="C324" s="1"/>
      <c r="D324" s="1"/>
      <c r="E324" s="1"/>
      <c r="F324" s="1"/>
      <c r="G324" s="1"/>
      <c r="H324" s="26"/>
      <c r="I324" s="1"/>
    </row>
    <row r="325" spans="3:9" outlineLevel="1" x14ac:dyDescent="0.3">
      <c r="C325" s="36" t="s">
        <v>277</v>
      </c>
      <c r="D325" s="36" t="s">
        <v>278</v>
      </c>
      <c r="E325" s="36"/>
      <c r="F325" s="36"/>
      <c r="G325" s="36" t="s">
        <v>40</v>
      </c>
      <c r="H325" s="39">
        <v>11595</v>
      </c>
      <c r="I325" s="36"/>
    </row>
    <row r="326" spans="3:9" outlineLevel="1" x14ac:dyDescent="0.3">
      <c r="C326" s="36" t="s">
        <v>277</v>
      </c>
      <c r="D326" s="36" t="s">
        <v>278</v>
      </c>
      <c r="E326" s="36"/>
      <c r="F326" s="36"/>
      <c r="G326" s="36" t="s">
        <v>34</v>
      </c>
      <c r="H326" s="39">
        <v>440</v>
      </c>
      <c r="I326" s="36" t="s">
        <v>116</v>
      </c>
    </row>
    <row r="327" spans="3:9" x14ac:dyDescent="0.3">
      <c r="C327" s="24"/>
      <c r="D327" s="24" t="s">
        <v>279</v>
      </c>
      <c r="E327" s="24"/>
      <c r="F327" s="24"/>
      <c r="G327" s="24"/>
      <c r="H327" s="25">
        <v>12035</v>
      </c>
      <c r="I327" s="24"/>
    </row>
    <row r="328" spans="3:9" ht="0.95" customHeight="1" outlineLevel="1" x14ac:dyDescent="0.3">
      <c r="C328" s="1"/>
      <c r="D328" s="1"/>
      <c r="E328" s="1"/>
      <c r="F328" s="1"/>
      <c r="G328" s="1"/>
      <c r="H328" s="26"/>
      <c r="I328" s="1"/>
    </row>
    <row r="329" spans="3:9" outlineLevel="1" x14ac:dyDescent="0.3">
      <c r="C329" s="36" t="s">
        <v>280</v>
      </c>
      <c r="D329" s="36" t="s">
        <v>281</v>
      </c>
      <c r="E329" s="36"/>
      <c r="F329" s="36"/>
      <c r="G329" s="36" t="s">
        <v>42</v>
      </c>
      <c r="H329" s="39">
        <v>850</v>
      </c>
      <c r="I329" s="36"/>
    </row>
    <row r="330" spans="3:9" outlineLevel="1" x14ac:dyDescent="0.3">
      <c r="C330" s="36" t="s">
        <v>280</v>
      </c>
      <c r="D330" s="36" t="s">
        <v>281</v>
      </c>
      <c r="E330" s="36"/>
      <c r="F330" s="36"/>
      <c r="G330" s="36" t="s">
        <v>35</v>
      </c>
      <c r="H330" s="39">
        <v>1350</v>
      </c>
      <c r="I330" s="36"/>
    </row>
    <row r="331" spans="3:9" outlineLevel="1" x14ac:dyDescent="0.3">
      <c r="C331" s="36" t="s">
        <v>280</v>
      </c>
      <c r="D331" s="36" t="s">
        <v>281</v>
      </c>
      <c r="E331" s="36"/>
      <c r="F331" s="36"/>
      <c r="G331" s="36" t="s">
        <v>35</v>
      </c>
      <c r="H331" s="39">
        <v>5710</v>
      </c>
      <c r="I331" s="36" t="s">
        <v>97</v>
      </c>
    </row>
    <row r="332" spans="3:9" outlineLevel="1" x14ac:dyDescent="0.3">
      <c r="C332" s="36" t="s">
        <v>280</v>
      </c>
      <c r="D332" s="36" t="s">
        <v>281</v>
      </c>
      <c r="E332" s="36"/>
      <c r="F332" s="36"/>
      <c r="G332" s="36" t="s">
        <v>62</v>
      </c>
      <c r="H332" s="39">
        <v>1235</v>
      </c>
      <c r="I332" s="36" t="s">
        <v>97</v>
      </c>
    </row>
    <row r="333" spans="3:9" outlineLevel="1" x14ac:dyDescent="0.3">
      <c r="C333" s="36" t="s">
        <v>280</v>
      </c>
      <c r="D333" s="36" t="s">
        <v>281</v>
      </c>
      <c r="E333" s="36"/>
      <c r="F333" s="36"/>
      <c r="G333" s="36" t="s">
        <v>43</v>
      </c>
      <c r="H333" s="39">
        <v>4381</v>
      </c>
      <c r="I333" s="36" t="s">
        <v>97</v>
      </c>
    </row>
    <row r="334" spans="3:9" outlineLevel="1" x14ac:dyDescent="0.3">
      <c r="C334" s="36" t="s">
        <v>280</v>
      </c>
      <c r="D334" s="36" t="s">
        <v>281</v>
      </c>
      <c r="E334" s="36"/>
      <c r="F334" s="36"/>
      <c r="G334" s="36" t="s">
        <v>36</v>
      </c>
      <c r="H334" s="39">
        <v>25518.23</v>
      </c>
      <c r="I334" s="36"/>
    </row>
    <row r="335" spans="3:9" outlineLevel="1" x14ac:dyDescent="0.3">
      <c r="C335" s="36" t="s">
        <v>280</v>
      </c>
      <c r="D335" s="36" t="s">
        <v>281</v>
      </c>
      <c r="E335" s="36"/>
      <c r="F335" s="36"/>
      <c r="G335" s="36" t="s">
        <v>37</v>
      </c>
      <c r="H335" s="39">
        <v>1220</v>
      </c>
      <c r="I335" s="36"/>
    </row>
    <row r="336" spans="3:9" outlineLevel="1" x14ac:dyDescent="0.3">
      <c r="C336" s="36" t="s">
        <v>280</v>
      </c>
      <c r="D336" s="36" t="s">
        <v>281</v>
      </c>
      <c r="E336" s="36"/>
      <c r="F336" s="36"/>
      <c r="G336" s="36" t="s">
        <v>37</v>
      </c>
      <c r="H336" s="39">
        <v>6760</v>
      </c>
      <c r="I336" s="36" t="s">
        <v>97</v>
      </c>
    </row>
    <row r="337" spans="3:9" outlineLevel="1" x14ac:dyDescent="0.3">
      <c r="C337" s="36" t="s">
        <v>280</v>
      </c>
      <c r="D337" s="36" t="s">
        <v>281</v>
      </c>
      <c r="E337" s="36"/>
      <c r="F337" s="36"/>
      <c r="G337" s="36" t="s">
        <v>38</v>
      </c>
      <c r="H337" s="39">
        <v>2480</v>
      </c>
      <c r="I337" s="36" t="s">
        <v>97</v>
      </c>
    </row>
    <row r="338" spans="3:9" outlineLevel="1" x14ac:dyDescent="0.3">
      <c r="C338" s="36" t="s">
        <v>280</v>
      </c>
      <c r="D338" s="36" t="s">
        <v>281</v>
      </c>
      <c r="E338" s="36"/>
      <c r="F338" s="36"/>
      <c r="G338" s="36" t="s">
        <v>39</v>
      </c>
      <c r="H338" s="39">
        <v>1290</v>
      </c>
      <c r="I338" s="36"/>
    </row>
    <row r="339" spans="3:9" outlineLevel="1" x14ac:dyDescent="0.3">
      <c r="C339" s="36" t="s">
        <v>280</v>
      </c>
      <c r="D339" s="36" t="s">
        <v>281</v>
      </c>
      <c r="E339" s="36"/>
      <c r="F339" s="36"/>
      <c r="G339" s="36" t="s">
        <v>39</v>
      </c>
      <c r="H339" s="39">
        <v>7460</v>
      </c>
      <c r="I339" s="36" t="s">
        <v>55</v>
      </c>
    </row>
    <row r="340" spans="3:9" outlineLevel="1" x14ac:dyDescent="0.3">
      <c r="C340" s="36" t="s">
        <v>280</v>
      </c>
      <c r="D340" s="36" t="s">
        <v>281</v>
      </c>
      <c r="E340" s="36"/>
      <c r="F340" s="36"/>
      <c r="G340" s="36" t="s">
        <v>39</v>
      </c>
      <c r="H340" s="39">
        <v>10218</v>
      </c>
      <c r="I340" s="36" t="s">
        <v>97</v>
      </c>
    </row>
    <row r="341" spans="3:9" outlineLevel="1" x14ac:dyDescent="0.3">
      <c r="C341" s="36" t="s">
        <v>280</v>
      </c>
      <c r="D341" s="36" t="s">
        <v>281</v>
      </c>
      <c r="E341" s="36"/>
      <c r="F341" s="36"/>
      <c r="G341" s="36" t="s">
        <v>40</v>
      </c>
      <c r="H341" s="39">
        <v>1435</v>
      </c>
      <c r="I341" s="36" t="s">
        <v>97</v>
      </c>
    </row>
    <row r="342" spans="3:9" outlineLevel="1" x14ac:dyDescent="0.3">
      <c r="C342" s="36" t="s">
        <v>280</v>
      </c>
      <c r="D342" s="36" t="s">
        <v>281</v>
      </c>
      <c r="E342" s="36"/>
      <c r="F342" s="36"/>
      <c r="G342" s="36" t="s">
        <v>40</v>
      </c>
      <c r="H342" s="39">
        <v>2670</v>
      </c>
      <c r="I342" s="36"/>
    </row>
    <row r="343" spans="3:9" outlineLevel="1" x14ac:dyDescent="0.3">
      <c r="C343" s="36" t="s">
        <v>280</v>
      </c>
      <c r="D343" s="36" t="s">
        <v>281</v>
      </c>
      <c r="E343" s="36"/>
      <c r="F343" s="36"/>
      <c r="G343" s="36" t="s">
        <v>34</v>
      </c>
      <c r="H343" s="39">
        <v>1220</v>
      </c>
      <c r="I343" s="36" t="s">
        <v>55</v>
      </c>
    </row>
    <row r="344" spans="3:9" outlineLevel="1" x14ac:dyDescent="0.3">
      <c r="C344" s="36" t="s">
        <v>280</v>
      </c>
      <c r="D344" s="36" t="s">
        <v>281</v>
      </c>
      <c r="E344" s="36"/>
      <c r="F344" s="36"/>
      <c r="G344" s="36" t="s">
        <v>34</v>
      </c>
      <c r="H344" s="39">
        <v>8820</v>
      </c>
      <c r="I344" s="36" t="s">
        <v>97</v>
      </c>
    </row>
    <row r="345" spans="3:9" outlineLevel="1" x14ac:dyDescent="0.3">
      <c r="C345" s="36" t="s">
        <v>280</v>
      </c>
      <c r="D345" s="36" t="s">
        <v>281</v>
      </c>
      <c r="E345" s="36"/>
      <c r="F345" s="36"/>
      <c r="G345" s="36" t="s">
        <v>41</v>
      </c>
      <c r="H345" s="39">
        <v>1000</v>
      </c>
      <c r="I345" s="36" t="s">
        <v>81</v>
      </c>
    </row>
    <row r="346" spans="3:9" x14ac:dyDescent="0.3">
      <c r="C346" s="24"/>
      <c r="D346" s="24" t="s">
        <v>282</v>
      </c>
      <c r="E346" s="24"/>
      <c r="F346" s="24"/>
      <c r="G346" s="24"/>
      <c r="H346" s="25">
        <v>83617.23</v>
      </c>
      <c r="I346" s="24"/>
    </row>
    <row r="347" spans="3:9" ht="0.95" customHeight="1" outlineLevel="1" x14ac:dyDescent="0.3">
      <c r="C347" s="1"/>
      <c r="D347" s="1"/>
      <c r="E347" s="1"/>
      <c r="F347" s="1"/>
      <c r="G347" s="1"/>
      <c r="H347" s="26"/>
      <c r="I347" s="1"/>
    </row>
    <row r="348" spans="3:9" outlineLevel="1" x14ac:dyDescent="0.3">
      <c r="C348" s="36" t="s">
        <v>283</v>
      </c>
      <c r="D348" s="36" t="s">
        <v>284</v>
      </c>
      <c r="E348" s="36"/>
      <c r="F348" s="36"/>
      <c r="G348" s="36" t="s">
        <v>38</v>
      </c>
      <c r="H348" s="39">
        <v>16077</v>
      </c>
      <c r="I348" s="36" t="s">
        <v>97</v>
      </c>
    </row>
    <row r="349" spans="3:9" x14ac:dyDescent="0.3">
      <c r="C349" s="24"/>
      <c r="D349" s="24" t="s">
        <v>285</v>
      </c>
      <c r="E349" s="24"/>
      <c r="F349" s="24"/>
      <c r="G349" s="24"/>
      <c r="H349" s="25">
        <v>16077</v>
      </c>
      <c r="I349" s="24"/>
    </row>
    <row r="350" spans="3:9" ht="0.95" customHeight="1" outlineLevel="1" x14ac:dyDescent="0.3">
      <c r="C350" s="1"/>
      <c r="D350" s="1"/>
      <c r="E350" s="1"/>
      <c r="F350" s="1"/>
      <c r="G350" s="1"/>
      <c r="H350" s="26"/>
      <c r="I350" s="1"/>
    </row>
    <row r="351" spans="3:9" outlineLevel="1" x14ac:dyDescent="0.3">
      <c r="C351" s="36" t="s">
        <v>286</v>
      </c>
      <c r="D351" s="36" t="s">
        <v>287</v>
      </c>
      <c r="E351" s="36"/>
      <c r="F351" s="36"/>
      <c r="G351" s="36" t="s">
        <v>39</v>
      </c>
      <c r="H351" s="39">
        <v>6361</v>
      </c>
      <c r="I351" s="36" t="s">
        <v>55</v>
      </c>
    </row>
    <row r="352" spans="3:9" x14ac:dyDescent="0.3">
      <c r="C352" s="24"/>
      <c r="D352" s="24" t="s">
        <v>288</v>
      </c>
      <c r="E352" s="24"/>
      <c r="F352" s="24"/>
      <c r="G352" s="24"/>
      <c r="H352" s="25">
        <v>6361</v>
      </c>
      <c r="I352" s="24"/>
    </row>
    <row r="353" spans="3:9" ht="0.95" customHeight="1" outlineLevel="1" x14ac:dyDescent="0.3">
      <c r="C353" s="1"/>
      <c r="D353" s="1"/>
      <c r="E353" s="1"/>
      <c r="F353" s="1"/>
      <c r="G353" s="1"/>
      <c r="H353" s="26"/>
      <c r="I353" s="1"/>
    </row>
    <row r="354" spans="3:9" outlineLevel="1" x14ac:dyDescent="0.3">
      <c r="C354" s="36" t="s">
        <v>289</v>
      </c>
      <c r="D354" s="36" t="s">
        <v>290</v>
      </c>
      <c r="E354" s="36"/>
      <c r="F354" s="36"/>
      <c r="G354" s="36" t="s">
        <v>37</v>
      </c>
      <c r="H354" s="39">
        <v>1195</v>
      </c>
      <c r="I354" s="36"/>
    </row>
    <row r="355" spans="3:9" x14ac:dyDescent="0.3">
      <c r="C355" s="24"/>
      <c r="D355" s="24" t="s">
        <v>291</v>
      </c>
      <c r="E355" s="24"/>
      <c r="F355" s="24"/>
      <c r="G355" s="24"/>
      <c r="H355" s="25">
        <v>1195</v>
      </c>
      <c r="I355" s="24"/>
    </row>
    <row r="356" spans="3:9" ht="0.95" customHeight="1" outlineLevel="1" x14ac:dyDescent="0.3">
      <c r="C356" s="1"/>
      <c r="D356" s="1"/>
      <c r="E356" s="1"/>
      <c r="F356" s="1"/>
      <c r="G356" s="1"/>
      <c r="H356" s="26"/>
      <c r="I356" s="1"/>
    </row>
    <row r="357" spans="3:9" outlineLevel="1" x14ac:dyDescent="0.3">
      <c r="C357" s="36" t="s">
        <v>292</v>
      </c>
      <c r="D357" s="36" t="s">
        <v>293</v>
      </c>
      <c r="E357" s="36"/>
      <c r="F357" s="36"/>
      <c r="G357" s="36" t="s">
        <v>37</v>
      </c>
      <c r="H357" s="39">
        <v>435</v>
      </c>
      <c r="I357" s="36"/>
    </row>
    <row r="358" spans="3:9" x14ac:dyDescent="0.3">
      <c r="C358" s="24"/>
      <c r="D358" s="24" t="s">
        <v>294</v>
      </c>
      <c r="E358" s="24"/>
      <c r="F358" s="24"/>
      <c r="G358" s="24"/>
      <c r="H358" s="25">
        <v>435</v>
      </c>
      <c r="I358" s="24"/>
    </row>
    <row r="359" spans="3:9" ht="0.95" customHeight="1" outlineLevel="1" x14ac:dyDescent="0.3">
      <c r="C359" s="1"/>
      <c r="D359" s="1"/>
      <c r="E359" s="1"/>
      <c r="F359" s="1"/>
      <c r="G359" s="1"/>
      <c r="H359" s="26"/>
      <c r="I359" s="1"/>
    </row>
    <row r="360" spans="3:9" outlineLevel="1" x14ac:dyDescent="0.3">
      <c r="C360" s="36" t="s">
        <v>295</v>
      </c>
      <c r="D360" s="36" t="s">
        <v>296</v>
      </c>
      <c r="E360" s="36"/>
      <c r="F360" s="36"/>
      <c r="G360" s="36" t="s">
        <v>35</v>
      </c>
      <c r="H360" s="39">
        <v>90</v>
      </c>
      <c r="I360" s="36"/>
    </row>
    <row r="361" spans="3:9" x14ac:dyDescent="0.3">
      <c r="C361" s="24"/>
      <c r="D361" s="24" t="s">
        <v>297</v>
      </c>
      <c r="E361" s="24"/>
      <c r="F361" s="24"/>
      <c r="G361" s="24"/>
      <c r="H361" s="25">
        <v>90</v>
      </c>
      <c r="I361" s="24"/>
    </row>
    <row r="362" spans="3:9" ht="0.95" customHeight="1" outlineLevel="1" x14ac:dyDescent="0.3">
      <c r="C362" s="1"/>
      <c r="D362" s="1"/>
      <c r="E362" s="1"/>
      <c r="F362" s="1"/>
      <c r="G362" s="1"/>
      <c r="H362" s="26"/>
      <c r="I362" s="1"/>
    </row>
    <row r="363" spans="3:9" outlineLevel="1" x14ac:dyDescent="0.3">
      <c r="C363" s="36" t="s">
        <v>298</v>
      </c>
      <c r="D363" s="36" t="s">
        <v>299</v>
      </c>
      <c r="E363" s="36"/>
      <c r="F363" s="36"/>
      <c r="G363" s="36" t="s">
        <v>33</v>
      </c>
      <c r="H363" s="39">
        <v>160</v>
      </c>
      <c r="I363" s="36"/>
    </row>
    <row r="364" spans="3:9" x14ac:dyDescent="0.3">
      <c r="C364" s="24"/>
      <c r="D364" s="24" t="s">
        <v>300</v>
      </c>
      <c r="E364" s="24"/>
      <c r="F364" s="24"/>
      <c r="G364" s="24"/>
      <c r="H364" s="25">
        <v>160</v>
      </c>
      <c r="I364" s="24"/>
    </row>
    <row r="365" spans="3:9" ht="0.95" customHeight="1" outlineLevel="1" x14ac:dyDescent="0.3">
      <c r="C365" s="1"/>
      <c r="D365" s="1"/>
      <c r="E365" s="1"/>
      <c r="F365" s="1"/>
      <c r="G365" s="1"/>
      <c r="H365" s="26"/>
      <c r="I365" s="1"/>
    </row>
    <row r="366" spans="3:9" outlineLevel="1" x14ac:dyDescent="0.3">
      <c r="C366" s="36" t="s">
        <v>301</v>
      </c>
      <c r="D366" s="36" t="s">
        <v>302</v>
      </c>
      <c r="E366" s="36"/>
      <c r="F366" s="36"/>
      <c r="G366" s="36" t="s">
        <v>36</v>
      </c>
      <c r="H366" s="39">
        <v>1095</v>
      </c>
      <c r="I366" s="36"/>
    </row>
    <row r="367" spans="3:9" outlineLevel="1" x14ac:dyDescent="0.3">
      <c r="C367" s="36" t="s">
        <v>301</v>
      </c>
      <c r="D367" s="36" t="s">
        <v>302</v>
      </c>
      <c r="E367" s="36"/>
      <c r="F367" s="36"/>
      <c r="G367" s="36" t="s">
        <v>39</v>
      </c>
      <c r="H367" s="39">
        <v>1095</v>
      </c>
      <c r="I367" s="36" t="s">
        <v>97</v>
      </c>
    </row>
    <row r="368" spans="3:9" outlineLevel="1" x14ac:dyDescent="0.3">
      <c r="C368" s="36" t="s">
        <v>301</v>
      </c>
      <c r="D368" s="36" t="s">
        <v>302</v>
      </c>
      <c r="E368" s="36"/>
      <c r="F368" s="36"/>
      <c r="G368" s="36" t="s">
        <v>41</v>
      </c>
      <c r="H368" s="39">
        <v>1790</v>
      </c>
      <c r="I368" s="36" t="s">
        <v>97</v>
      </c>
    </row>
    <row r="369" spans="3:9" x14ac:dyDescent="0.3">
      <c r="C369" s="24"/>
      <c r="D369" s="24" t="s">
        <v>303</v>
      </c>
      <c r="E369" s="24"/>
      <c r="F369" s="24"/>
      <c r="G369" s="24"/>
      <c r="H369" s="25">
        <v>3980</v>
      </c>
      <c r="I369" s="24"/>
    </row>
    <row r="370" spans="3:9" ht="0.95" customHeight="1" outlineLevel="1" x14ac:dyDescent="0.3">
      <c r="C370" s="1"/>
      <c r="D370" s="1"/>
      <c r="E370" s="1"/>
      <c r="F370" s="1"/>
      <c r="G370" s="1"/>
      <c r="H370" s="26"/>
      <c r="I370" s="1"/>
    </row>
    <row r="371" spans="3:9" outlineLevel="1" x14ac:dyDescent="0.3">
      <c r="C371" s="36" t="s">
        <v>304</v>
      </c>
      <c r="D371" s="36" t="s">
        <v>305</v>
      </c>
      <c r="E371" s="36"/>
      <c r="F371" s="36"/>
      <c r="G371" s="36" t="s">
        <v>36</v>
      </c>
      <c r="H371" s="39">
        <v>120</v>
      </c>
      <c r="I371" s="36"/>
    </row>
    <row r="372" spans="3:9" x14ac:dyDescent="0.3">
      <c r="C372" s="24"/>
      <c r="D372" s="24" t="s">
        <v>306</v>
      </c>
      <c r="E372" s="24"/>
      <c r="F372" s="24"/>
      <c r="G372" s="24"/>
      <c r="H372" s="25">
        <v>120</v>
      </c>
      <c r="I372" s="24"/>
    </row>
    <row r="373" spans="3:9" ht="0.95" customHeight="1" outlineLevel="1" x14ac:dyDescent="0.3">
      <c r="C373" s="1"/>
      <c r="D373" s="1"/>
      <c r="E373" s="1"/>
      <c r="F373" s="1"/>
      <c r="G373" s="1"/>
      <c r="H373" s="26"/>
      <c r="I373" s="1"/>
    </row>
    <row r="374" spans="3:9" outlineLevel="1" x14ac:dyDescent="0.3">
      <c r="C374" s="36" t="s">
        <v>307</v>
      </c>
      <c r="D374" s="36" t="s">
        <v>308</v>
      </c>
      <c r="E374" s="36"/>
      <c r="F374" s="36"/>
      <c r="G374" s="36" t="s">
        <v>35</v>
      </c>
      <c r="H374" s="39">
        <v>440</v>
      </c>
      <c r="I374" s="36" t="s">
        <v>55</v>
      </c>
    </row>
    <row r="375" spans="3:9" outlineLevel="1" x14ac:dyDescent="0.3">
      <c r="C375" s="36" t="s">
        <v>307</v>
      </c>
      <c r="D375" s="36" t="s">
        <v>308</v>
      </c>
      <c r="E375" s="36"/>
      <c r="F375" s="36"/>
      <c r="G375" s="36" t="s">
        <v>35</v>
      </c>
      <c r="H375" s="39">
        <v>560</v>
      </c>
      <c r="I375" s="36"/>
    </row>
    <row r="376" spans="3:9" outlineLevel="1" x14ac:dyDescent="0.3">
      <c r="C376" s="36" t="s">
        <v>307</v>
      </c>
      <c r="D376" s="36" t="s">
        <v>308</v>
      </c>
      <c r="E376" s="36"/>
      <c r="F376" s="36"/>
      <c r="G376" s="36" t="s">
        <v>33</v>
      </c>
      <c r="H376" s="39">
        <v>660</v>
      </c>
      <c r="I376" s="36" t="s">
        <v>55</v>
      </c>
    </row>
    <row r="377" spans="3:9" outlineLevel="1" x14ac:dyDescent="0.3">
      <c r="C377" s="36" t="s">
        <v>307</v>
      </c>
      <c r="D377" s="36" t="s">
        <v>308</v>
      </c>
      <c r="E377" s="36"/>
      <c r="F377" s="36"/>
      <c r="G377" s="36" t="s">
        <v>40</v>
      </c>
      <c r="H377" s="39">
        <v>695</v>
      </c>
      <c r="I377" s="36"/>
    </row>
    <row r="378" spans="3:9" outlineLevel="1" x14ac:dyDescent="0.3">
      <c r="C378" s="36" t="s">
        <v>307</v>
      </c>
      <c r="D378" s="36" t="s">
        <v>308</v>
      </c>
      <c r="E378" s="36"/>
      <c r="F378" s="36"/>
      <c r="G378" s="36" t="s">
        <v>34</v>
      </c>
      <c r="H378" s="39">
        <v>735</v>
      </c>
      <c r="I378" s="36" t="s">
        <v>55</v>
      </c>
    </row>
    <row r="379" spans="3:9" outlineLevel="1" x14ac:dyDescent="0.3">
      <c r="C379" s="36" t="s">
        <v>307</v>
      </c>
      <c r="D379" s="36" t="s">
        <v>308</v>
      </c>
      <c r="E379" s="36"/>
      <c r="F379" s="36"/>
      <c r="G379" s="36" t="s">
        <v>41</v>
      </c>
      <c r="H379" s="39">
        <v>875</v>
      </c>
      <c r="I379" s="36" t="s">
        <v>55</v>
      </c>
    </row>
    <row r="380" spans="3:9" x14ac:dyDescent="0.3">
      <c r="C380" s="24"/>
      <c r="D380" s="24" t="s">
        <v>309</v>
      </c>
      <c r="E380" s="24"/>
      <c r="F380" s="24"/>
      <c r="G380" s="24"/>
      <c r="H380" s="25">
        <v>3965</v>
      </c>
      <c r="I380" s="24"/>
    </row>
    <row r="381" spans="3:9" ht="0.95" customHeight="1" outlineLevel="1" x14ac:dyDescent="0.3">
      <c r="C381" s="1"/>
      <c r="D381" s="1"/>
      <c r="E381" s="1"/>
      <c r="F381" s="1"/>
      <c r="G381" s="1"/>
      <c r="H381" s="26"/>
      <c r="I381" s="1"/>
    </row>
    <row r="382" spans="3:9" outlineLevel="1" x14ac:dyDescent="0.3">
      <c r="C382" s="36" t="s">
        <v>310</v>
      </c>
      <c r="D382" s="36" t="s">
        <v>311</v>
      </c>
      <c r="E382" s="36"/>
      <c r="F382" s="36"/>
      <c r="G382" s="36" t="s">
        <v>35</v>
      </c>
      <c r="H382" s="39">
        <v>200</v>
      </c>
      <c r="I382" s="36" t="s">
        <v>81</v>
      </c>
    </row>
    <row r="383" spans="3:9" x14ac:dyDescent="0.3">
      <c r="C383" s="24"/>
      <c r="D383" s="24" t="s">
        <v>312</v>
      </c>
      <c r="E383" s="24"/>
      <c r="F383" s="24"/>
      <c r="G383" s="24"/>
      <c r="H383" s="25">
        <v>200</v>
      </c>
      <c r="I383" s="24"/>
    </row>
    <row r="384" spans="3:9" ht="0.95" customHeight="1" outlineLevel="1" x14ac:dyDescent="0.3">
      <c r="C384" s="1"/>
      <c r="D384" s="1"/>
      <c r="E384" s="1"/>
      <c r="F384" s="1"/>
      <c r="G384" s="1"/>
      <c r="H384" s="26"/>
      <c r="I384" s="1"/>
    </row>
    <row r="385" spans="3:9" outlineLevel="1" x14ac:dyDescent="0.3">
      <c r="C385" s="36" t="s">
        <v>313</v>
      </c>
      <c r="D385" s="36" t="s">
        <v>314</v>
      </c>
      <c r="E385" s="36"/>
      <c r="F385" s="36"/>
      <c r="G385" s="36" t="s">
        <v>40</v>
      </c>
      <c r="H385" s="39">
        <v>17928</v>
      </c>
      <c r="I385" s="36"/>
    </row>
    <row r="386" spans="3:9" x14ac:dyDescent="0.3">
      <c r="C386" s="24"/>
      <c r="D386" s="24" t="s">
        <v>315</v>
      </c>
      <c r="E386" s="24"/>
      <c r="F386" s="24"/>
      <c r="G386" s="24"/>
      <c r="H386" s="25">
        <v>17928</v>
      </c>
      <c r="I386" s="24"/>
    </row>
    <row r="387" spans="3:9" ht="0.95" customHeight="1" outlineLevel="1" x14ac:dyDescent="0.3">
      <c r="C387" s="1"/>
      <c r="D387" s="1"/>
      <c r="E387" s="1"/>
      <c r="F387" s="1"/>
      <c r="G387" s="1"/>
      <c r="H387" s="26"/>
      <c r="I387" s="1"/>
    </row>
    <row r="388" spans="3:9" outlineLevel="1" x14ac:dyDescent="0.3">
      <c r="C388" s="36" t="s">
        <v>316</v>
      </c>
      <c r="D388" s="36" t="s">
        <v>317</v>
      </c>
      <c r="E388" s="36"/>
      <c r="F388" s="36"/>
      <c r="G388" s="36" t="s">
        <v>41</v>
      </c>
      <c r="H388" s="39">
        <v>350</v>
      </c>
      <c r="I388" s="36" t="s">
        <v>55</v>
      </c>
    </row>
    <row r="389" spans="3:9" x14ac:dyDescent="0.3">
      <c r="C389" s="24"/>
      <c r="D389" s="24" t="s">
        <v>318</v>
      </c>
      <c r="E389" s="24"/>
      <c r="F389" s="24"/>
      <c r="G389" s="24"/>
      <c r="H389" s="25">
        <v>350</v>
      </c>
      <c r="I389" s="24"/>
    </row>
    <row r="390" spans="3:9" ht="0.95" customHeight="1" outlineLevel="1" x14ac:dyDescent="0.3">
      <c r="C390" s="1"/>
      <c r="D390" s="1"/>
      <c r="E390" s="1"/>
      <c r="F390" s="1"/>
      <c r="G390" s="1"/>
      <c r="H390" s="26"/>
      <c r="I390" s="1"/>
    </row>
    <row r="391" spans="3:9" outlineLevel="1" x14ac:dyDescent="0.3">
      <c r="C391" s="36" t="s">
        <v>319</v>
      </c>
      <c r="D391" s="36" t="s">
        <v>320</v>
      </c>
      <c r="E391" s="36"/>
      <c r="F391" s="36"/>
      <c r="G391" s="36" t="s">
        <v>35</v>
      </c>
      <c r="H391" s="39">
        <v>390</v>
      </c>
      <c r="I391" s="36" t="s">
        <v>81</v>
      </c>
    </row>
    <row r="392" spans="3:9" x14ac:dyDescent="0.3">
      <c r="C392" s="24"/>
      <c r="D392" s="24" t="s">
        <v>321</v>
      </c>
      <c r="E392" s="24"/>
      <c r="F392" s="24"/>
      <c r="G392" s="24"/>
      <c r="H392" s="25">
        <v>390</v>
      </c>
      <c r="I392" s="24"/>
    </row>
    <row r="393" spans="3:9" ht="0.95" customHeight="1" outlineLevel="1" x14ac:dyDescent="0.3">
      <c r="C393" s="1"/>
      <c r="D393" s="1"/>
      <c r="E393" s="1"/>
      <c r="F393" s="1"/>
      <c r="G393" s="1"/>
      <c r="H393" s="26"/>
      <c r="I393" s="1"/>
    </row>
    <row r="394" spans="3:9" outlineLevel="1" x14ac:dyDescent="0.3">
      <c r="C394" s="36" t="s">
        <v>322</v>
      </c>
      <c r="D394" s="36" t="s">
        <v>323</v>
      </c>
      <c r="E394" s="36"/>
      <c r="F394" s="36"/>
      <c r="G394" s="36" t="s">
        <v>37</v>
      </c>
      <c r="H394" s="39">
        <v>15</v>
      </c>
      <c r="I394" s="36"/>
    </row>
    <row r="395" spans="3:9" x14ac:dyDescent="0.3">
      <c r="C395" s="24"/>
      <c r="D395" s="24" t="s">
        <v>324</v>
      </c>
      <c r="E395" s="24"/>
      <c r="F395" s="24"/>
      <c r="G395" s="24"/>
      <c r="H395" s="25">
        <v>15</v>
      </c>
      <c r="I395" s="24"/>
    </row>
    <row r="396" spans="3:9" ht="0.95" customHeight="1" outlineLevel="1" x14ac:dyDescent="0.3">
      <c r="C396" s="1"/>
      <c r="D396" s="1"/>
      <c r="E396" s="1"/>
      <c r="F396" s="1"/>
      <c r="G396" s="1"/>
      <c r="H396" s="26"/>
      <c r="I396" s="1"/>
    </row>
    <row r="397" spans="3:9" outlineLevel="1" x14ac:dyDescent="0.3">
      <c r="C397" s="36" t="s">
        <v>325</v>
      </c>
      <c r="D397" s="36" t="s">
        <v>326</v>
      </c>
      <c r="E397" s="36"/>
      <c r="F397" s="36"/>
      <c r="G397" s="36" t="s">
        <v>34</v>
      </c>
      <c r="H397" s="39">
        <v>7510</v>
      </c>
      <c r="I397" s="36" t="s">
        <v>81</v>
      </c>
    </row>
    <row r="398" spans="3:9" x14ac:dyDescent="0.3">
      <c r="C398" s="24"/>
      <c r="D398" s="24" t="s">
        <v>327</v>
      </c>
      <c r="E398" s="24"/>
      <c r="F398" s="24"/>
      <c r="G398" s="24"/>
      <c r="H398" s="25">
        <v>7510</v>
      </c>
      <c r="I398" s="24"/>
    </row>
    <row r="399" spans="3:9" ht="0.95" customHeight="1" outlineLevel="1" x14ac:dyDescent="0.3">
      <c r="C399" s="1"/>
      <c r="D399" s="1"/>
      <c r="E399" s="1"/>
      <c r="F399" s="1"/>
      <c r="G399" s="1"/>
      <c r="H399" s="26"/>
      <c r="I399" s="1"/>
    </row>
    <row r="400" spans="3:9" outlineLevel="1" x14ac:dyDescent="0.3">
      <c r="C400" s="36" t="s">
        <v>328</v>
      </c>
      <c r="D400" s="36" t="s">
        <v>329</v>
      </c>
      <c r="E400" s="36"/>
      <c r="F400" s="36"/>
      <c r="G400" s="36" t="s">
        <v>35</v>
      </c>
      <c r="H400" s="39">
        <v>556</v>
      </c>
      <c r="I400" s="36" t="s">
        <v>81</v>
      </c>
    </row>
    <row r="401" spans="3:9" outlineLevel="1" x14ac:dyDescent="0.3">
      <c r="C401" s="36" t="s">
        <v>328</v>
      </c>
      <c r="D401" s="36" t="s">
        <v>329</v>
      </c>
      <c r="E401" s="36"/>
      <c r="F401" s="36"/>
      <c r="G401" s="36" t="s">
        <v>37</v>
      </c>
      <c r="H401" s="39">
        <v>25</v>
      </c>
      <c r="I401" s="36"/>
    </row>
    <row r="402" spans="3:9" x14ac:dyDescent="0.3">
      <c r="C402" s="24"/>
      <c r="D402" s="24" t="s">
        <v>330</v>
      </c>
      <c r="E402" s="24"/>
      <c r="F402" s="24"/>
      <c r="G402" s="24"/>
      <c r="H402" s="25">
        <v>581</v>
      </c>
      <c r="I402" s="24"/>
    </row>
    <row r="403" spans="3:9" ht="0.95" customHeight="1" outlineLevel="1" x14ac:dyDescent="0.3">
      <c r="C403" s="1"/>
      <c r="D403" s="1"/>
      <c r="E403" s="1"/>
      <c r="F403" s="1"/>
      <c r="G403" s="1"/>
      <c r="H403" s="26"/>
      <c r="I403" s="1"/>
    </row>
    <row r="404" spans="3:9" outlineLevel="1" x14ac:dyDescent="0.3">
      <c r="C404" s="36" t="s">
        <v>331</v>
      </c>
      <c r="D404" s="36" t="s">
        <v>332</v>
      </c>
      <c r="E404" s="36"/>
      <c r="F404" s="36"/>
      <c r="G404" s="36" t="s">
        <v>33</v>
      </c>
      <c r="H404" s="39">
        <v>420</v>
      </c>
      <c r="I404" s="36"/>
    </row>
    <row r="405" spans="3:9" outlineLevel="1" x14ac:dyDescent="0.3">
      <c r="C405" s="36" t="s">
        <v>331</v>
      </c>
      <c r="D405" s="36" t="s">
        <v>332</v>
      </c>
      <c r="E405" s="36"/>
      <c r="F405" s="36"/>
      <c r="G405" s="36" t="s">
        <v>36</v>
      </c>
      <c r="H405" s="39">
        <v>550</v>
      </c>
      <c r="I405" s="36"/>
    </row>
    <row r="406" spans="3:9" outlineLevel="1" x14ac:dyDescent="0.3">
      <c r="C406" s="36" t="s">
        <v>331</v>
      </c>
      <c r="D406" s="36" t="s">
        <v>332</v>
      </c>
      <c r="E406" s="36"/>
      <c r="F406" s="36"/>
      <c r="G406" s="36" t="s">
        <v>39</v>
      </c>
      <c r="H406" s="39">
        <v>610</v>
      </c>
      <c r="I406" s="36" t="s">
        <v>55</v>
      </c>
    </row>
    <row r="407" spans="3:9" outlineLevel="1" x14ac:dyDescent="0.3">
      <c r="C407" s="36" t="s">
        <v>331</v>
      </c>
      <c r="D407" s="36" t="s">
        <v>332</v>
      </c>
      <c r="E407" s="36"/>
      <c r="F407" s="36"/>
      <c r="G407" s="36" t="s">
        <v>34</v>
      </c>
      <c r="H407" s="39">
        <v>345</v>
      </c>
      <c r="I407" s="36" t="s">
        <v>55</v>
      </c>
    </row>
    <row r="408" spans="3:9" outlineLevel="1" x14ac:dyDescent="0.3">
      <c r="C408" s="36" t="s">
        <v>331</v>
      </c>
      <c r="D408" s="36" t="s">
        <v>332</v>
      </c>
      <c r="E408" s="36"/>
      <c r="F408" s="36"/>
      <c r="G408" s="36" t="s">
        <v>34</v>
      </c>
      <c r="H408" s="39">
        <v>2080</v>
      </c>
      <c r="I408" s="36"/>
    </row>
    <row r="409" spans="3:9" outlineLevel="1" x14ac:dyDescent="0.3">
      <c r="C409" s="36" t="s">
        <v>331</v>
      </c>
      <c r="D409" s="36" t="s">
        <v>332</v>
      </c>
      <c r="E409" s="36"/>
      <c r="F409" s="36"/>
      <c r="G409" s="36" t="s">
        <v>41</v>
      </c>
      <c r="H409" s="39">
        <v>880</v>
      </c>
      <c r="I409" s="36" t="s">
        <v>55</v>
      </c>
    </row>
    <row r="410" spans="3:9" x14ac:dyDescent="0.3">
      <c r="C410" s="24"/>
      <c r="D410" s="24" t="s">
        <v>333</v>
      </c>
      <c r="E410" s="24"/>
      <c r="F410" s="24"/>
      <c r="G410" s="24"/>
      <c r="H410" s="25">
        <v>4885</v>
      </c>
      <c r="I410" s="24"/>
    </row>
    <row r="411" spans="3:9" ht="0.95" customHeight="1" outlineLevel="1" x14ac:dyDescent="0.3">
      <c r="C411" s="1"/>
      <c r="D411" s="1"/>
      <c r="E411" s="1"/>
      <c r="F411" s="1"/>
      <c r="G411" s="1"/>
      <c r="H411" s="26"/>
      <c r="I411" s="1"/>
    </row>
    <row r="412" spans="3:9" outlineLevel="1" x14ac:dyDescent="0.3">
      <c r="C412" s="36" t="s">
        <v>334</v>
      </c>
      <c r="D412" s="36" t="s">
        <v>335</v>
      </c>
      <c r="E412" s="36"/>
      <c r="F412" s="36"/>
      <c r="G412" s="36" t="s">
        <v>35</v>
      </c>
      <c r="H412" s="39">
        <v>110</v>
      </c>
      <c r="I412" s="36" t="s">
        <v>81</v>
      </c>
    </row>
    <row r="413" spans="3:9" x14ac:dyDescent="0.3">
      <c r="C413" s="24"/>
      <c r="D413" s="24" t="s">
        <v>336</v>
      </c>
      <c r="E413" s="24"/>
      <c r="F413" s="24"/>
      <c r="G413" s="24"/>
      <c r="H413" s="25">
        <v>110</v>
      </c>
      <c r="I413" s="24"/>
    </row>
    <row r="414" spans="3:9" ht="0.95" customHeight="1" outlineLevel="1" x14ac:dyDescent="0.3">
      <c r="C414" s="1"/>
      <c r="D414" s="1"/>
      <c r="E414" s="1"/>
      <c r="F414" s="1"/>
      <c r="G414" s="1"/>
      <c r="H414" s="26"/>
      <c r="I414" s="1"/>
    </row>
    <row r="415" spans="3:9" outlineLevel="1" x14ac:dyDescent="0.3">
      <c r="C415" s="36" t="s">
        <v>337</v>
      </c>
      <c r="D415" s="36" t="s">
        <v>338</v>
      </c>
      <c r="E415" s="36"/>
      <c r="F415" s="36"/>
      <c r="G415" s="36" t="s">
        <v>42</v>
      </c>
      <c r="H415" s="39">
        <v>0</v>
      </c>
      <c r="I415" s="36"/>
    </row>
    <row r="416" spans="3:9" outlineLevel="1" x14ac:dyDescent="0.3">
      <c r="C416" s="36" t="s">
        <v>337</v>
      </c>
      <c r="D416" s="36" t="s">
        <v>338</v>
      </c>
      <c r="E416" s="36"/>
      <c r="F416" s="36"/>
      <c r="G416" s="36" t="s">
        <v>33</v>
      </c>
      <c r="H416" s="39">
        <v>0</v>
      </c>
      <c r="I416" s="36"/>
    </row>
    <row r="417" spans="3:9" x14ac:dyDescent="0.3">
      <c r="C417" s="24"/>
      <c r="D417" s="24" t="s">
        <v>339</v>
      </c>
      <c r="E417" s="24"/>
      <c r="F417" s="24"/>
      <c r="G417" s="24"/>
      <c r="H417" s="25">
        <v>0</v>
      </c>
      <c r="I417" s="24"/>
    </row>
    <row r="418" spans="3:9" ht="0.95" customHeight="1" outlineLevel="1" x14ac:dyDescent="0.3">
      <c r="C418" s="1"/>
      <c r="D418" s="1"/>
      <c r="E418" s="1"/>
      <c r="F418" s="1"/>
      <c r="G418" s="1"/>
      <c r="H418" s="26"/>
      <c r="I418" s="1"/>
    </row>
    <row r="419" spans="3:9" outlineLevel="1" x14ac:dyDescent="0.3">
      <c r="C419" s="36" t="s">
        <v>340</v>
      </c>
      <c r="D419" s="36" t="s">
        <v>341</v>
      </c>
      <c r="E419" s="36"/>
      <c r="F419" s="36"/>
      <c r="G419" s="36" t="s">
        <v>34</v>
      </c>
      <c r="H419" s="39">
        <v>2490</v>
      </c>
      <c r="I419" s="36" t="s">
        <v>81</v>
      </c>
    </row>
    <row r="420" spans="3:9" x14ac:dyDescent="0.3">
      <c r="C420" s="24"/>
      <c r="D420" s="24" t="s">
        <v>342</v>
      </c>
      <c r="E420" s="24"/>
      <c r="F420" s="24"/>
      <c r="G420" s="24"/>
      <c r="H420" s="25">
        <v>2490</v>
      </c>
      <c r="I420" s="24"/>
    </row>
    <row r="421" spans="3:9" ht="0.95" customHeight="1" outlineLevel="1" x14ac:dyDescent="0.3">
      <c r="C421" s="1"/>
      <c r="D421" s="1"/>
      <c r="E421" s="1"/>
      <c r="F421" s="1"/>
      <c r="G421" s="1"/>
      <c r="H421" s="26"/>
      <c r="I421" s="1"/>
    </row>
    <row r="422" spans="3:9" outlineLevel="1" x14ac:dyDescent="0.3">
      <c r="C422" s="36" t="s">
        <v>343</v>
      </c>
      <c r="D422" s="36" t="s">
        <v>344</v>
      </c>
      <c r="E422" s="36"/>
      <c r="F422" s="36"/>
      <c r="G422" s="36" t="s">
        <v>41</v>
      </c>
      <c r="H422" s="39">
        <v>140</v>
      </c>
      <c r="I422" s="36" t="s">
        <v>55</v>
      </c>
    </row>
    <row r="423" spans="3:9" x14ac:dyDescent="0.3">
      <c r="C423" s="24"/>
      <c r="D423" s="24" t="s">
        <v>345</v>
      </c>
      <c r="E423" s="24"/>
      <c r="F423" s="24"/>
      <c r="G423" s="24"/>
      <c r="H423" s="25">
        <v>140</v>
      </c>
      <c r="I423" s="24"/>
    </row>
    <row r="424" spans="3:9" ht="0.95" customHeight="1" outlineLevel="1" x14ac:dyDescent="0.3">
      <c r="C424" s="1"/>
      <c r="D424" s="1"/>
      <c r="E424" s="1"/>
      <c r="F424" s="1"/>
      <c r="G424" s="1"/>
      <c r="H424" s="26"/>
      <c r="I424" s="1"/>
    </row>
    <row r="425" spans="3:9" outlineLevel="1" x14ac:dyDescent="0.3">
      <c r="C425" s="36" t="s">
        <v>346</v>
      </c>
      <c r="D425" s="36" t="s">
        <v>347</v>
      </c>
      <c r="E425" s="36"/>
      <c r="F425" s="36"/>
      <c r="G425" s="36" t="s">
        <v>42</v>
      </c>
      <c r="H425" s="39">
        <v>4500</v>
      </c>
      <c r="I425" s="36" t="s">
        <v>55</v>
      </c>
    </row>
    <row r="426" spans="3:9" outlineLevel="1" x14ac:dyDescent="0.3">
      <c r="C426" s="36" t="s">
        <v>346</v>
      </c>
      <c r="D426" s="36" t="s">
        <v>347</v>
      </c>
      <c r="E426" s="36"/>
      <c r="F426" s="36"/>
      <c r="G426" s="36" t="s">
        <v>35</v>
      </c>
      <c r="H426" s="39">
        <v>2660</v>
      </c>
      <c r="I426" s="36"/>
    </row>
    <row r="427" spans="3:9" outlineLevel="1" x14ac:dyDescent="0.3">
      <c r="C427" s="36" t="s">
        <v>346</v>
      </c>
      <c r="D427" s="36" t="s">
        <v>347</v>
      </c>
      <c r="E427" s="36"/>
      <c r="F427" s="36"/>
      <c r="G427" s="36" t="s">
        <v>35</v>
      </c>
      <c r="H427" s="39">
        <v>3190</v>
      </c>
      <c r="I427" s="36" t="s">
        <v>55</v>
      </c>
    </row>
    <row r="428" spans="3:9" outlineLevel="1" x14ac:dyDescent="0.3">
      <c r="C428" s="36" t="s">
        <v>346</v>
      </c>
      <c r="D428" s="36" t="s">
        <v>347</v>
      </c>
      <c r="E428" s="36"/>
      <c r="F428" s="36"/>
      <c r="G428" s="36" t="s">
        <v>43</v>
      </c>
      <c r="H428" s="39">
        <v>1710</v>
      </c>
      <c r="I428" s="36"/>
    </row>
    <row r="429" spans="3:9" outlineLevel="1" x14ac:dyDescent="0.3">
      <c r="C429" s="36" t="s">
        <v>346</v>
      </c>
      <c r="D429" s="36" t="s">
        <v>347</v>
      </c>
      <c r="E429" s="36"/>
      <c r="F429" s="36"/>
      <c r="G429" s="36" t="s">
        <v>36</v>
      </c>
      <c r="H429" s="39">
        <v>1445</v>
      </c>
      <c r="I429" s="36"/>
    </row>
    <row r="430" spans="3:9" outlineLevel="1" x14ac:dyDescent="0.3">
      <c r="C430" s="36" t="s">
        <v>346</v>
      </c>
      <c r="D430" s="36" t="s">
        <v>347</v>
      </c>
      <c r="E430" s="36"/>
      <c r="F430" s="36"/>
      <c r="G430" s="36" t="s">
        <v>37</v>
      </c>
      <c r="H430" s="39">
        <v>8120</v>
      </c>
      <c r="I430" s="36"/>
    </row>
    <row r="431" spans="3:9" outlineLevel="1" x14ac:dyDescent="0.3">
      <c r="C431" s="36" t="s">
        <v>346</v>
      </c>
      <c r="D431" s="36" t="s">
        <v>347</v>
      </c>
      <c r="E431" s="36"/>
      <c r="F431" s="36"/>
      <c r="G431" s="36" t="s">
        <v>39</v>
      </c>
      <c r="H431" s="39">
        <v>400</v>
      </c>
      <c r="I431" s="36"/>
    </row>
    <row r="432" spans="3:9" outlineLevel="1" x14ac:dyDescent="0.3">
      <c r="C432" s="36" t="s">
        <v>346</v>
      </c>
      <c r="D432" s="36" t="s">
        <v>347</v>
      </c>
      <c r="E432" s="36"/>
      <c r="F432" s="36"/>
      <c r="G432" s="36" t="s">
        <v>39</v>
      </c>
      <c r="H432" s="39">
        <v>9420</v>
      </c>
      <c r="I432" s="36" t="s">
        <v>55</v>
      </c>
    </row>
    <row r="433" spans="3:9" outlineLevel="1" x14ac:dyDescent="0.3">
      <c r="C433" s="36" t="s">
        <v>346</v>
      </c>
      <c r="D433" s="36" t="s">
        <v>347</v>
      </c>
      <c r="E433" s="36"/>
      <c r="F433" s="36"/>
      <c r="G433" s="36" t="s">
        <v>34</v>
      </c>
      <c r="H433" s="39">
        <v>245</v>
      </c>
      <c r="I433" s="36"/>
    </row>
    <row r="434" spans="3:9" x14ac:dyDescent="0.3">
      <c r="C434" s="24"/>
      <c r="D434" s="24" t="s">
        <v>348</v>
      </c>
      <c r="E434" s="24"/>
      <c r="F434" s="24"/>
      <c r="G434" s="24"/>
      <c r="H434" s="25">
        <v>31690</v>
      </c>
      <c r="I434" s="24"/>
    </row>
    <row r="435" spans="3:9" ht="0.95" customHeight="1" outlineLevel="1" x14ac:dyDescent="0.3">
      <c r="C435" s="1"/>
      <c r="D435" s="1"/>
      <c r="E435" s="1"/>
      <c r="F435" s="1"/>
      <c r="G435" s="1"/>
      <c r="H435" s="26"/>
      <c r="I435" s="1"/>
    </row>
    <row r="436" spans="3:9" outlineLevel="1" x14ac:dyDescent="0.3">
      <c r="C436" s="36" t="s">
        <v>349</v>
      </c>
      <c r="D436" s="36" t="s">
        <v>350</v>
      </c>
      <c r="E436" s="36"/>
      <c r="F436" s="36"/>
      <c r="G436" s="36" t="s">
        <v>35</v>
      </c>
      <c r="H436" s="39">
        <v>230</v>
      </c>
      <c r="I436" s="36" t="s">
        <v>81</v>
      </c>
    </row>
    <row r="437" spans="3:9" x14ac:dyDescent="0.3">
      <c r="C437" s="24"/>
      <c r="D437" s="24" t="s">
        <v>351</v>
      </c>
      <c r="E437" s="24"/>
      <c r="F437" s="24"/>
      <c r="G437" s="24"/>
      <c r="H437" s="25">
        <v>230</v>
      </c>
      <c r="I437" s="24"/>
    </row>
    <row r="438" spans="3:9" ht="0.95" customHeight="1" outlineLevel="1" x14ac:dyDescent="0.3">
      <c r="C438" s="1"/>
      <c r="D438" s="1"/>
      <c r="E438" s="1"/>
      <c r="F438" s="1"/>
      <c r="G438" s="1"/>
      <c r="H438" s="26"/>
      <c r="I438" s="1"/>
    </row>
    <row r="439" spans="3:9" outlineLevel="1" x14ac:dyDescent="0.3">
      <c r="C439" s="36" t="s">
        <v>352</v>
      </c>
      <c r="D439" s="36" t="s">
        <v>353</v>
      </c>
      <c r="E439" s="36"/>
      <c r="F439" s="36"/>
      <c r="G439" s="36" t="s">
        <v>34</v>
      </c>
      <c r="H439" s="39">
        <v>660</v>
      </c>
      <c r="I439" s="36" t="s">
        <v>55</v>
      </c>
    </row>
    <row r="440" spans="3:9" x14ac:dyDescent="0.3">
      <c r="C440" s="24"/>
      <c r="D440" s="24" t="s">
        <v>354</v>
      </c>
      <c r="E440" s="24"/>
      <c r="F440" s="24"/>
      <c r="G440" s="24"/>
      <c r="H440" s="25">
        <v>660</v>
      </c>
      <c r="I440" s="24"/>
    </row>
    <row r="441" spans="3:9" ht="0.95" customHeight="1" outlineLevel="1" x14ac:dyDescent="0.3">
      <c r="C441" s="1"/>
      <c r="D441" s="1"/>
      <c r="E441" s="1"/>
      <c r="F441" s="1"/>
      <c r="G441" s="1"/>
      <c r="H441" s="26"/>
      <c r="I441" s="1"/>
    </row>
    <row r="442" spans="3:9" outlineLevel="1" x14ac:dyDescent="0.3">
      <c r="C442" s="36" t="s">
        <v>355</v>
      </c>
      <c r="D442" s="36" t="s">
        <v>356</v>
      </c>
      <c r="E442" s="36"/>
      <c r="F442" s="36"/>
      <c r="G442" s="36" t="s">
        <v>33</v>
      </c>
      <c r="H442" s="39">
        <v>430</v>
      </c>
      <c r="I442" s="36" t="s">
        <v>55</v>
      </c>
    </row>
    <row r="443" spans="3:9" x14ac:dyDescent="0.3">
      <c r="C443" s="24"/>
      <c r="D443" s="24" t="s">
        <v>357</v>
      </c>
      <c r="E443" s="24"/>
      <c r="F443" s="24"/>
      <c r="G443" s="24"/>
      <c r="H443" s="25">
        <v>430</v>
      </c>
      <c r="I443" s="24"/>
    </row>
    <row r="444" spans="3:9" ht="0.95" customHeight="1" outlineLevel="1" x14ac:dyDescent="0.3">
      <c r="C444" s="1"/>
      <c r="D444" s="1"/>
      <c r="E444" s="1"/>
      <c r="F444" s="1"/>
      <c r="G444" s="1"/>
      <c r="H444" s="26"/>
      <c r="I444" s="1"/>
    </row>
    <row r="445" spans="3:9" outlineLevel="1" x14ac:dyDescent="0.3">
      <c r="C445" s="36" t="s">
        <v>358</v>
      </c>
      <c r="D445" s="36" t="s">
        <v>359</v>
      </c>
      <c r="E445" s="36"/>
      <c r="F445" s="36"/>
      <c r="G445" s="36" t="s">
        <v>33</v>
      </c>
      <c r="H445" s="39">
        <v>920</v>
      </c>
      <c r="I445" s="36"/>
    </row>
    <row r="446" spans="3:9" x14ac:dyDescent="0.3">
      <c r="C446" s="24"/>
      <c r="D446" s="24" t="s">
        <v>360</v>
      </c>
      <c r="E446" s="24"/>
      <c r="F446" s="24"/>
      <c r="G446" s="24"/>
      <c r="H446" s="25">
        <v>920</v>
      </c>
      <c r="I446" s="24"/>
    </row>
    <row r="447" spans="3:9" ht="0.95" customHeight="1" outlineLevel="1" x14ac:dyDescent="0.3">
      <c r="C447" s="1"/>
      <c r="D447" s="1"/>
      <c r="E447" s="1"/>
      <c r="F447" s="1"/>
      <c r="G447" s="1"/>
      <c r="H447" s="26"/>
      <c r="I447" s="1"/>
    </row>
    <row r="448" spans="3:9" outlineLevel="1" x14ac:dyDescent="0.3">
      <c r="C448" s="36" t="s">
        <v>361</v>
      </c>
      <c r="D448" s="36" t="s">
        <v>362</v>
      </c>
      <c r="E448" s="36"/>
      <c r="F448" s="36"/>
      <c r="G448" s="36" t="s">
        <v>42</v>
      </c>
      <c r="H448" s="39">
        <v>2620</v>
      </c>
      <c r="I448" s="36"/>
    </row>
    <row r="449" spans="3:9" x14ac:dyDescent="0.3">
      <c r="C449" s="24"/>
      <c r="D449" s="24" t="s">
        <v>363</v>
      </c>
      <c r="E449" s="24"/>
      <c r="F449" s="24"/>
      <c r="G449" s="24"/>
      <c r="H449" s="25">
        <v>2620</v>
      </c>
      <c r="I449" s="24"/>
    </row>
    <row r="450" spans="3:9" ht="0.95" customHeight="1" outlineLevel="1" x14ac:dyDescent="0.3">
      <c r="C450" s="1"/>
      <c r="D450" s="1"/>
      <c r="E450" s="1"/>
      <c r="F450" s="1"/>
      <c r="G450" s="1"/>
      <c r="H450" s="26"/>
      <c r="I450" s="1"/>
    </row>
    <row r="451" spans="3:9" outlineLevel="1" x14ac:dyDescent="0.3">
      <c r="C451" s="36" t="s">
        <v>364</v>
      </c>
      <c r="D451" s="36" t="s">
        <v>365</v>
      </c>
      <c r="E451" s="36"/>
      <c r="F451" s="36"/>
      <c r="G451" s="36" t="s">
        <v>34</v>
      </c>
      <c r="H451" s="39">
        <v>420</v>
      </c>
      <c r="I451" s="36" t="s">
        <v>97</v>
      </c>
    </row>
    <row r="452" spans="3:9" x14ac:dyDescent="0.3">
      <c r="C452" s="24"/>
      <c r="D452" s="24" t="s">
        <v>366</v>
      </c>
      <c r="E452" s="24"/>
      <c r="F452" s="24"/>
      <c r="G452" s="24"/>
      <c r="H452" s="25">
        <v>420</v>
      </c>
      <c r="I452" s="24"/>
    </row>
    <row r="453" spans="3:9" ht="0.95" customHeight="1" outlineLevel="1" x14ac:dyDescent="0.3">
      <c r="C453" s="1"/>
      <c r="D453" s="1"/>
      <c r="E453" s="1"/>
      <c r="F453" s="1"/>
      <c r="G453" s="1"/>
      <c r="H453" s="26"/>
      <c r="I453" s="1"/>
    </row>
    <row r="454" spans="3:9" outlineLevel="1" x14ac:dyDescent="0.3">
      <c r="C454" s="36" t="s">
        <v>367</v>
      </c>
      <c r="D454" s="36" t="s">
        <v>368</v>
      </c>
      <c r="E454" s="36"/>
      <c r="F454" s="36"/>
      <c r="G454" s="36" t="s">
        <v>62</v>
      </c>
      <c r="H454" s="39">
        <v>820</v>
      </c>
      <c r="I454" s="36" t="s">
        <v>55</v>
      </c>
    </row>
    <row r="455" spans="3:9" outlineLevel="1" x14ac:dyDescent="0.3">
      <c r="C455" s="36" t="s">
        <v>367</v>
      </c>
      <c r="D455" s="36" t="s">
        <v>368</v>
      </c>
      <c r="E455" s="36"/>
      <c r="F455" s="36"/>
      <c r="G455" s="36" t="s">
        <v>39</v>
      </c>
      <c r="H455" s="39">
        <v>430</v>
      </c>
      <c r="I455" s="36"/>
    </row>
    <row r="456" spans="3:9" x14ac:dyDescent="0.3">
      <c r="C456" s="24"/>
      <c r="D456" s="24" t="s">
        <v>369</v>
      </c>
      <c r="E456" s="24"/>
      <c r="F456" s="24"/>
      <c r="G456" s="24"/>
      <c r="H456" s="25">
        <v>1250</v>
      </c>
      <c r="I456" s="24"/>
    </row>
    <row r="457" spans="3:9" ht="0.95" customHeight="1" outlineLevel="1" x14ac:dyDescent="0.3">
      <c r="C457" s="1"/>
      <c r="D457" s="1"/>
      <c r="E457" s="1"/>
      <c r="F457" s="1"/>
      <c r="G457" s="1"/>
      <c r="H457" s="26"/>
      <c r="I457" s="1"/>
    </row>
    <row r="458" spans="3:9" outlineLevel="1" x14ac:dyDescent="0.3">
      <c r="C458" s="36" t="s">
        <v>370</v>
      </c>
      <c r="D458" s="36" t="s">
        <v>371</v>
      </c>
      <c r="E458" s="36"/>
      <c r="F458" s="36"/>
      <c r="G458" s="36" t="s">
        <v>39</v>
      </c>
      <c r="H458" s="39">
        <v>250</v>
      </c>
      <c r="I458" s="36"/>
    </row>
    <row r="459" spans="3:9" x14ac:dyDescent="0.3">
      <c r="C459" s="24"/>
      <c r="D459" s="24" t="s">
        <v>372</v>
      </c>
      <c r="E459" s="24"/>
      <c r="F459" s="24"/>
      <c r="G459" s="24"/>
      <c r="H459" s="25">
        <v>250</v>
      </c>
      <c r="I459" s="24"/>
    </row>
    <row r="460" spans="3:9" ht="0.95" customHeight="1" outlineLevel="1" x14ac:dyDescent="0.3">
      <c r="C460" s="1"/>
      <c r="D460" s="1"/>
      <c r="E460" s="1"/>
      <c r="F460" s="1"/>
      <c r="G460" s="1"/>
      <c r="H460" s="26"/>
      <c r="I460" s="1"/>
    </row>
    <row r="461" spans="3:9" outlineLevel="1" x14ac:dyDescent="0.3">
      <c r="C461" s="36" t="s">
        <v>373</v>
      </c>
      <c r="D461" s="36" t="s">
        <v>374</v>
      </c>
      <c r="E461" s="36"/>
      <c r="F461" s="36"/>
      <c r="G461" s="36" t="s">
        <v>37</v>
      </c>
      <c r="H461" s="39">
        <v>9295</v>
      </c>
      <c r="I461" s="36"/>
    </row>
    <row r="462" spans="3:9" x14ac:dyDescent="0.3">
      <c r="C462" s="24"/>
      <c r="D462" s="24" t="s">
        <v>375</v>
      </c>
      <c r="E462" s="24"/>
      <c r="F462" s="24"/>
      <c r="G462" s="24"/>
      <c r="H462" s="25">
        <v>9295</v>
      </c>
      <c r="I462" s="24"/>
    </row>
    <row r="463" spans="3:9" ht="0.95" customHeight="1" outlineLevel="1" x14ac:dyDescent="0.3">
      <c r="C463" s="1"/>
      <c r="D463" s="1"/>
      <c r="E463" s="1"/>
      <c r="F463" s="1"/>
      <c r="G463" s="1"/>
      <c r="H463" s="26"/>
      <c r="I463" s="1"/>
    </row>
    <row r="464" spans="3:9" outlineLevel="1" x14ac:dyDescent="0.3">
      <c r="C464" s="36" t="s">
        <v>376</v>
      </c>
      <c r="D464" s="36" t="s">
        <v>377</v>
      </c>
      <c r="E464" s="36"/>
      <c r="F464" s="36"/>
      <c r="G464" s="36" t="s">
        <v>34</v>
      </c>
      <c r="H464" s="39">
        <v>880</v>
      </c>
      <c r="I464" s="36" t="s">
        <v>81</v>
      </c>
    </row>
    <row r="465" spans="3:9" x14ac:dyDescent="0.3">
      <c r="C465" s="24"/>
      <c r="D465" s="24" t="s">
        <v>378</v>
      </c>
      <c r="E465" s="24"/>
      <c r="F465" s="24"/>
      <c r="G465" s="24"/>
      <c r="H465" s="25">
        <v>880</v>
      </c>
      <c r="I465" s="24"/>
    </row>
    <row r="466" spans="3:9" ht="0.95" customHeight="1" outlineLevel="1" x14ac:dyDescent="0.3">
      <c r="C466" s="1"/>
      <c r="D466" s="1"/>
      <c r="E466" s="1"/>
      <c r="F466" s="1"/>
      <c r="G466" s="1"/>
      <c r="H466" s="26"/>
      <c r="I466" s="1"/>
    </row>
    <row r="467" spans="3:9" outlineLevel="1" x14ac:dyDescent="0.3">
      <c r="C467" s="36" t="s">
        <v>379</v>
      </c>
      <c r="D467" s="36" t="s">
        <v>380</v>
      </c>
      <c r="E467" s="36"/>
      <c r="F467" s="36"/>
      <c r="G467" s="36" t="s">
        <v>42</v>
      </c>
      <c r="H467" s="39">
        <v>80</v>
      </c>
      <c r="I467" s="36"/>
    </row>
    <row r="468" spans="3:9" x14ac:dyDescent="0.3">
      <c r="C468" s="24"/>
      <c r="D468" s="24" t="s">
        <v>381</v>
      </c>
      <c r="E468" s="24"/>
      <c r="F468" s="24"/>
      <c r="G468" s="24"/>
      <c r="H468" s="25">
        <v>80</v>
      </c>
      <c r="I468" s="24"/>
    </row>
    <row r="469" spans="3:9" ht="0.95" customHeight="1" outlineLevel="1" x14ac:dyDescent="0.3">
      <c r="C469" s="1"/>
      <c r="D469" s="1"/>
      <c r="E469" s="1"/>
      <c r="F469" s="1"/>
      <c r="G469" s="1"/>
      <c r="H469" s="26"/>
      <c r="I469" s="1"/>
    </row>
    <row r="470" spans="3:9" outlineLevel="1" x14ac:dyDescent="0.3">
      <c r="C470" s="36" t="s">
        <v>382</v>
      </c>
      <c r="D470" s="36" t="s">
        <v>383</v>
      </c>
      <c r="E470" s="36"/>
      <c r="F470" s="36"/>
      <c r="G470" s="36" t="s">
        <v>33</v>
      </c>
      <c r="H470" s="39">
        <v>22129.9</v>
      </c>
      <c r="I470" s="36" t="s">
        <v>97</v>
      </c>
    </row>
    <row r="471" spans="3:9" outlineLevel="1" x14ac:dyDescent="0.3">
      <c r="C471" s="36" t="s">
        <v>382</v>
      </c>
      <c r="D471" s="36" t="s">
        <v>383</v>
      </c>
      <c r="E471" s="36"/>
      <c r="F471" s="36"/>
      <c r="G471" s="36" t="s">
        <v>43</v>
      </c>
      <c r="H471" s="39">
        <v>18417.05</v>
      </c>
      <c r="I471" s="36" t="s">
        <v>97</v>
      </c>
    </row>
    <row r="472" spans="3:9" outlineLevel="1" x14ac:dyDescent="0.3">
      <c r="C472" s="36" t="s">
        <v>382</v>
      </c>
      <c r="D472" s="36" t="s">
        <v>383</v>
      </c>
      <c r="E472" s="36"/>
      <c r="F472" s="36"/>
      <c r="G472" s="36" t="s">
        <v>41</v>
      </c>
      <c r="H472" s="39">
        <v>988</v>
      </c>
      <c r="I472" s="36" t="s">
        <v>97</v>
      </c>
    </row>
    <row r="473" spans="3:9" x14ac:dyDescent="0.3">
      <c r="C473" s="24"/>
      <c r="D473" s="24" t="s">
        <v>384</v>
      </c>
      <c r="E473" s="24"/>
      <c r="F473" s="24"/>
      <c r="G473" s="24"/>
      <c r="H473" s="25">
        <v>41534.949999999997</v>
      </c>
      <c r="I473" s="24"/>
    </row>
    <row r="474" spans="3:9" ht="0.95" customHeight="1" outlineLevel="1" x14ac:dyDescent="0.3">
      <c r="C474" s="1"/>
      <c r="D474" s="1"/>
      <c r="E474" s="1"/>
      <c r="F474" s="1"/>
      <c r="G474" s="1"/>
      <c r="H474" s="26"/>
      <c r="I474" s="1"/>
    </row>
    <row r="475" spans="3:9" outlineLevel="1" x14ac:dyDescent="0.3">
      <c r="C475" s="36" t="s">
        <v>385</v>
      </c>
      <c r="D475" s="36" t="s">
        <v>386</v>
      </c>
      <c r="E475" s="36"/>
      <c r="F475" s="36"/>
      <c r="G475" s="36" t="s">
        <v>34</v>
      </c>
      <c r="H475" s="39">
        <v>8305</v>
      </c>
      <c r="I475" s="36" t="s">
        <v>81</v>
      </c>
    </row>
    <row r="476" spans="3:9" x14ac:dyDescent="0.3">
      <c r="C476" s="24"/>
      <c r="D476" s="24" t="s">
        <v>387</v>
      </c>
      <c r="E476" s="24"/>
      <c r="F476" s="24"/>
      <c r="G476" s="24"/>
      <c r="H476" s="25">
        <v>8305</v>
      </c>
      <c r="I476" s="24"/>
    </row>
    <row r="477" spans="3:9" ht="0.95" customHeight="1" outlineLevel="1" x14ac:dyDescent="0.3">
      <c r="C477" s="1"/>
      <c r="D477" s="1"/>
      <c r="E477" s="1"/>
      <c r="F477" s="1"/>
      <c r="G477" s="1"/>
      <c r="H477" s="26"/>
      <c r="I477" s="1"/>
    </row>
    <row r="478" spans="3:9" outlineLevel="1" x14ac:dyDescent="0.3">
      <c r="C478" s="36" t="s">
        <v>388</v>
      </c>
      <c r="D478" s="36" t="s">
        <v>389</v>
      </c>
      <c r="E478" s="36"/>
      <c r="F478" s="36"/>
      <c r="G478" s="36" t="s">
        <v>39</v>
      </c>
      <c r="H478" s="39">
        <v>515</v>
      </c>
      <c r="I478" s="36" t="s">
        <v>116</v>
      </c>
    </row>
    <row r="479" spans="3:9" x14ac:dyDescent="0.3">
      <c r="C479" s="24"/>
      <c r="D479" s="24" t="s">
        <v>390</v>
      </c>
      <c r="E479" s="24"/>
      <c r="F479" s="24"/>
      <c r="G479" s="24"/>
      <c r="H479" s="25">
        <v>515</v>
      </c>
      <c r="I479" s="24"/>
    </row>
    <row r="480" spans="3:9" x14ac:dyDescent="0.3">
      <c r="C480" s="38" t="s">
        <v>0</v>
      </c>
      <c r="D480" s="38"/>
      <c r="E480" s="38"/>
      <c r="F480" s="38"/>
      <c r="G480" s="38"/>
      <c r="H480" s="40">
        <v>1100931.56</v>
      </c>
      <c r="I480" s="38"/>
    </row>
    <row r="481" spans="3:9" x14ac:dyDescent="0.3">
      <c r="C481" s="2"/>
      <c r="D481" s="2"/>
      <c r="E481" s="2"/>
      <c r="F481" s="2"/>
      <c r="G481" s="2"/>
      <c r="H481" s="3"/>
      <c r="I481" s="2"/>
    </row>
    <row r="506" spans="3:7" x14ac:dyDescent="0.3">
      <c r="C506" s="2"/>
      <c r="D506" s="2"/>
      <c r="E506" s="2"/>
      <c r="F506" s="3"/>
      <c r="G506" s="2"/>
    </row>
  </sheetData>
  <mergeCells count="1">
    <mergeCell ref="A1:Q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2C9A-5973-4086-96CC-956AD46CEC90}">
  <sheetPr>
    <tabColor theme="3"/>
  </sheetPr>
  <dimension ref="A1:S24"/>
  <sheetViews>
    <sheetView showGridLines="0" workbookViewId="0">
      <selection activeCell="F4" sqref="F4:G4"/>
    </sheetView>
  </sheetViews>
  <sheetFormatPr baseColWidth="10" defaultColWidth="11.375" defaultRowHeight="16.5" x14ac:dyDescent="0.3"/>
  <cols>
    <col min="1" max="3" width="7.75" style="7" customWidth="1"/>
    <col min="4" max="4" width="7.75" style="19" customWidth="1"/>
    <col min="5" max="5" width="22.625" style="7" customWidth="1"/>
    <col min="6" max="6" width="26.25" style="7" customWidth="1"/>
    <col min="7" max="7" width="25.875" style="7" customWidth="1"/>
    <col min="8" max="8" width="12.5" style="7" customWidth="1"/>
    <col min="9" max="9" width="9.125" style="7" customWidth="1"/>
    <col min="10" max="10" width="12.125" style="7" customWidth="1"/>
    <col min="11" max="11" width="11.375" style="7" customWidth="1"/>
    <col min="12" max="12" width="22.625" style="7" customWidth="1"/>
    <col min="13" max="13" width="28.5" style="7" customWidth="1"/>
    <col min="14" max="14" width="25.875" style="7" customWidth="1"/>
    <col min="15" max="15" width="12.375" style="7" customWidth="1"/>
    <col min="16" max="19" width="7.75" style="7" customWidth="1"/>
    <col min="20" max="16384" width="11.375" style="7"/>
  </cols>
  <sheetData>
    <row r="1" spans="1:19" ht="52.5" customHeight="1" x14ac:dyDescent="0.3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19" ht="22.5" customHeight="1" x14ac:dyDescent="0.3">
      <c r="D3" s="17"/>
    </row>
    <row r="4" spans="1:19" ht="22.5" customHeight="1" x14ac:dyDescent="0.3">
      <c r="D4" s="18"/>
      <c r="E4" s="33" t="s">
        <v>20</v>
      </c>
      <c r="F4" s="54" t="s">
        <v>52</v>
      </c>
      <c r="G4" s="55"/>
      <c r="M4" s="50" t="s">
        <v>48</v>
      </c>
      <c r="N4" s="52">
        <f>_xll.Assistant.XL.RIK_AC("INF53__;INF02@E=1,S=12,G=0,T=0,P=0:@R=A,S=8,V={0}:R=B,S=53,V={1}:R=C,S=1,V={2}:",$F$4,$F$5,$F$6)</f>
        <v>1100931.5600000003</v>
      </c>
      <c r="O4" s="52"/>
    </row>
    <row r="5" spans="1:19" ht="22.5" customHeight="1" x14ac:dyDescent="0.3">
      <c r="D5" s="17"/>
      <c r="E5" s="34" t="s">
        <v>23</v>
      </c>
      <c r="F5" s="56" t="s">
        <v>32</v>
      </c>
      <c r="G5" s="57"/>
      <c r="M5" s="51"/>
      <c r="N5" s="53"/>
      <c r="O5" s="53"/>
    </row>
    <row r="6" spans="1:19" ht="22.5" customHeight="1" x14ac:dyDescent="0.3">
      <c r="D6" s="18"/>
      <c r="E6" s="34" t="s">
        <v>22</v>
      </c>
      <c r="F6" s="58" t="s">
        <v>6</v>
      </c>
      <c r="G6" s="59"/>
    </row>
    <row r="7" spans="1:19" ht="22.5" customHeight="1" x14ac:dyDescent="0.3">
      <c r="E7" s="35" t="s">
        <v>24</v>
      </c>
      <c r="F7" s="60">
        <v>10</v>
      </c>
      <c r="G7" s="61"/>
    </row>
    <row r="8" spans="1:19" ht="24.75" customHeight="1" x14ac:dyDescent="0.3"/>
    <row r="9" spans="1:19" ht="24.75" customHeight="1" x14ac:dyDescent="0.3"/>
    <row r="10" spans="1:19" ht="24.75" customHeight="1" x14ac:dyDescent="0.3"/>
    <row r="11" spans="1:19" ht="27" customHeight="1" x14ac:dyDescent="0.3">
      <c r="E11" s="7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{0},F,N_0_0_1_D=11x3;INF02@E=0,S=1003|1,G=0,T=0,P=0,O=NF='Texte'_B='0'_U='0'_I='0'_FN='Calibri'_FS='10'_FC='#000000'_BC='#FFFFFF'_AH='1'_AV='1'_Br=[]_BrS='0'_BrC='#FFFFFF'_WpT"&amp;"='0':E=0,S=1003|3,G=0,T=0,P=0,O=NF='Texte'_B='0'_U='0'_I='0'_FN='Calibri'_FS='10'_FC='#000000'_BC='#FFFFFF'_AH='1'_AV='1'_Br=[]_BrS='0'_BrC='#FFFFFF'_WpT='0':E=1,S=12,G=0,T=1,P=1,O=NF='Nombre'_B='0'_U='0'_I='0'_FN='Calib"&amp;"ri'_FS='10'_FC='#000000'_BC='#FFFFFF'_AH='3'_AV='1'_Br=[]_BrS='0'_BrC='#FFFFFF'_WpT='0':@R=A,S=8,V={1}:R=B,S=53,V={2}:R=C,S=1,V={3}:",$F$7,$F$4,$F$5,$F$6)</f>
        <v/>
      </c>
      <c r="F11" s="48" t="str">
        <f>"TOP "&amp;$F$7</f>
        <v>TOP 10</v>
      </c>
      <c r="G11" s="49"/>
      <c r="H11" s="49"/>
      <c r="L11" s="7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{0},F,N_0_0_1_D=11x3;INF02@E=0,S=1003|1,G=0,T=0,P=0,O=NF='Texte'_B='0'_U='0'_I='0'_FN='Calibri'_FS='10'_FC='#000000'_BC='#FFFFFF'_AH='1'_AV='1'_Br=[]_BrS='0'_BrC='#FFFFFF'_WpT"&amp;"='0':E=0,S=1003|3,G=0,T=0,P=0,O=NF='Texte'_B='0'_U='0'_I='0'_FN='Calibri'_FS='10'_FC='#000000'_BC='#FFFFFF'_AH='1'_AV='1'_Br=[]_BrS='0'_BrC='#FFFFFF'_WpT='0':E=1,S=12,G=0,T=0,P=1,O=NF='Nombre'_B='0'_U='0'_I='0'_FN='Calib"&amp;"ri'_FS='10'_FC='#000000'_BC='#FFFFFF'_AH='3'_AV='1'_Br=[]_BrS='0'_BrC='#FFFFFF'_WpT='0':@R=A,S=8,V={1}:R=B,S=53,V={2}:R=C,S=1,V={3}:",$F$7,$F$4,$F$5,$F$6)</f>
        <v/>
      </c>
      <c r="M11" s="46" t="str">
        <f>"FLOP "&amp;F7</f>
        <v>FLOP 10</v>
      </c>
      <c r="N11" s="47"/>
      <c r="O11" s="47"/>
    </row>
    <row r="12" spans="1:19" x14ac:dyDescent="0.3">
      <c r="E12" s="7" t="s">
        <v>7</v>
      </c>
      <c r="F12" s="7" t="s">
        <v>5</v>
      </c>
      <c r="G12" s="7" t="s">
        <v>10</v>
      </c>
      <c r="H12" s="7" t="s">
        <v>13</v>
      </c>
      <c r="L12" s="7" t="s">
        <v>7</v>
      </c>
      <c r="M12" s="7" t="s">
        <v>5</v>
      </c>
      <c r="N12" s="7" t="s">
        <v>10</v>
      </c>
      <c r="O12" s="7" t="s">
        <v>13</v>
      </c>
    </row>
    <row r="13" spans="1:19" x14ac:dyDescent="0.3">
      <c r="E13" s="6" t="s">
        <v>244</v>
      </c>
      <c r="F13" s="6" t="s">
        <v>245</v>
      </c>
      <c r="G13" s="13">
        <v>298338.55</v>
      </c>
      <c r="H13" s="14">
        <f>TableauE11[[#This Row],[Entêtes - Montant HT Net]]/$N$4</f>
        <v>0.27098737182173244</v>
      </c>
      <c r="J13" s="43" t="s">
        <v>8</v>
      </c>
      <c r="K13" s="42"/>
      <c r="L13" s="6" t="s">
        <v>190</v>
      </c>
      <c r="M13" s="6" t="s">
        <v>191</v>
      </c>
      <c r="N13" s="13">
        <v>0</v>
      </c>
      <c r="O13" s="14">
        <f>TableauL11[[#This Row],[Entêtes - Montant HT Net]]/$N$4</f>
        <v>0</v>
      </c>
    </row>
    <row r="14" spans="1:19" x14ac:dyDescent="0.3">
      <c r="E14" s="6" t="s">
        <v>64</v>
      </c>
      <c r="F14" s="6" t="s">
        <v>65</v>
      </c>
      <c r="G14" s="13">
        <v>140859.88</v>
      </c>
      <c r="H14" s="14">
        <f>TableauE11[[#This Row],[Entêtes - Montant HT Net]]/$N$4</f>
        <v>0.12794608231596155</v>
      </c>
      <c r="L14" s="6" t="s">
        <v>337</v>
      </c>
      <c r="M14" s="6" t="s">
        <v>338</v>
      </c>
      <c r="N14" s="13">
        <v>0</v>
      </c>
      <c r="O14" s="14">
        <f>TableauL11[[#This Row],[Entêtes - Montant HT Net]]/$N$4</f>
        <v>0</v>
      </c>
    </row>
    <row r="15" spans="1:19" x14ac:dyDescent="0.3">
      <c r="E15" s="6" t="s">
        <v>108</v>
      </c>
      <c r="F15" s="6" t="s">
        <v>109</v>
      </c>
      <c r="G15" s="13">
        <v>91067</v>
      </c>
      <c r="H15" s="14">
        <f>TableauE11[[#This Row],[Entêtes - Montant HT Net]]/$N$4</f>
        <v>8.2718130089757785E-2</v>
      </c>
      <c r="L15" s="6" t="s">
        <v>196</v>
      </c>
      <c r="M15" s="6" t="s">
        <v>197</v>
      </c>
      <c r="N15" s="13">
        <v>0</v>
      </c>
      <c r="O15" s="14">
        <f>TableauL11[[#This Row],[Entêtes - Montant HT Net]]/$N$4</f>
        <v>0</v>
      </c>
    </row>
    <row r="16" spans="1:19" x14ac:dyDescent="0.3">
      <c r="E16" s="6" t="s">
        <v>280</v>
      </c>
      <c r="F16" s="6" t="s">
        <v>281</v>
      </c>
      <c r="G16" s="13">
        <v>83617.23</v>
      </c>
      <c r="H16" s="14">
        <f>TableauE11[[#This Row],[Entêtes - Montant HT Net]]/$N$4</f>
        <v>7.5951342515787237E-2</v>
      </c>
      <c r="L16" s="6" t="s">
        <v>322</v>
      </c>
      <c r="M16" s="6" t="s">
        <v>323</v>
      </c>
      <c r="N16" s="13">
        <v>15</v>
      </c>
      <c r="O16" s="14">
        <f>TableauL11[[#This Row],[Entêtes - Montant HT Net]]/$N$4</f>
        <v>1.3624825143535713E-5</v>
      </c>
    </row>
    <row r="17" spans="5:15" x14ac:dyDescent="0.3">
      <c r="E17" s="6" t="s">
        <v>217</v>
      </c>
      <c r="F17" s="6" t="s">
        <v>218</v>
      </c>
      <c r="G17" s="13">
        <v>67837.75</v>
      </c>
      <c r="H17" s="14">
        <f>TableauE11[[#This Row],[Entêtes - Montant HT Net]]/$N$4</f>
        <v>6.1618498792059322E-2</v>
      </c>
      <c r="L17" s="6" t="s">
        <v>181</v>
      </c>
      <c r="M17" s="6" t="s">
        <v>182</v>
      </c>
      <c r="N17" s="13">
        <v>30</v>
      </c>
      <c r="O17" s="14">
        <f>TableauL11[[#This Row],[Entêtes - Montant HT Net]]/$N$4</f>
        <v>2.7249650287071427E-5</v>
      </c>
    </row>
    <row r="18" spans="5:15" x14ac:dyDescent="0.3">
      <c r="E18" s="6" t="s">
        <v>382</v>
      </c>
      <c r="F18" s="6" t="s">
        <v>383</v>
      </c>
      <c r="G18" s="13">
        <v>41534.949999999997</v>
      </c>
      <c r="H18" s="14">
        <f>TableauE11[[#This Row],[Entêtes - Montant HT Net]]/$N$4</f>
        <v>3.7727095406366574E-2</v>
      </c>
      <c r="K18" s="44" t="s">
        <v>9</v>
      </c>
      <c r="L18" s="6" t="s">
        <v>226</v>
      </c>
      <c r="M18" s="6" t="s">
        <v>227</v>
      </c>
      <c r="N18" s="13">
        <v>48.4</v>
      </c>
      <c r="O18" s="14">
        <f>TableauL11[[#This Row],[Entêtes - Montant HT Net]]/$N$4</f>
        <v>4.3962769129808565E-5</v>
      </c>
    </row>
    <row r="19" spans="5:15" x14ac:dyDescent="0.3">
      <c r="E19" s="6" t="s">
        <v>247</v>
      </c>
      <c r="F19" s="6" t="s">
        <v>248</v>
      </c>
      <c r="G19" s="13">
        <v>31970</v>
      </c>
      <c r="H19" s="14">
        <f>TableauE11[[#This Row],[Entêtes - Montant HT Net]]/$N$4</f>
        <v>2.9039043989255782E-2</v>
      </c>
      <c r="I19" s="13"/>
      <c r="J19" s="13"/>
      <c r="L19" s="6" t="s">
        <v>271</v>
      </c>
      <c r="M19" s="6" t="s">
        <v>272</v>
      </c>
      <c r="N19" s="13">
        <v>55</v>
      </c>
      <c r="O19" s="14">
        <f>TableauL11[[#This Row],[Entêtes - Montant HT Net]]/$N$4</f>
        <v>4.9957692192964279E-5</v>
      </c>
    </row>
    <row r="20" spans="5:15" x14ac:dyDescent="0.3">
      <c r="E20" s="6" t="s">
        <v>111</v>
      </c>
      <c r="F20" s="6" t="s">
        <v>112</v>
      </c>
      <c r="G20" s="13">
        <v>31830.400000000001</v>
      </c>
      <c r="H20" s="14">
        <f>TableauE11[[#This Row],[Entêtes - Montant HT Net]]/$N$4</f>
        <v>2.8912242283253276E-2</v>
      </c>
      <c r="L20" s="6" t="s">
        <v>223</v>
      </c>
      <c r="M20" s="6" t="s">
        <v>224</v>
      </c>
      <c r="N20" s="13">
        <v>58.33</v>
      </c>
      <c r="O20" s="14">
        <f>TableauL11[[#This Row],[Entêtes - Montant HT Net]]/$N$4</f>
        <v>5.2982403374829207E-5</v>
      </c>
    </row>
    <row r="21" spans="5:15" x14ac:dyDescent="0.3">
      <c r="E21" s="6" t="s">
        <v>346</v>
      </c>
      <c r="F21" s="6" t="s">
        <v>347</v>
      </c>
      <c r="G21" s="13">
        <v>31690</v>
      </c>
      <c r="H21" s="14">
        <f>TableauE11[[#This Row],[Entêtes - Montant HT Net]]/$N$4</f>
        <v>2.8784713919909784E-2</v>
      </c>
      <c r="K21" s="6"/>
      <c r="L21" s="6" t="s">
        <v>379</v>
      </c>
      <c r="M21" s="6" t="s">
        <v>380</v>
      </c>
      <c r="N21" s="13">
        <v>80</v>
      </c>
      <c r="O21" s="14">
        <f>TableauL11[[#This Row],[Entêtes - Montant HT Net]]/$N$4</f>
        <v>7.2665734098857138E-5</v>
      </c>
    </row>
    <row r="22" spans="5:15" x14ac:dyDescent="0.3">
      <c r="E22" s="6" t="s">
        <v>57</v>
      </c>
      <c r="F22" s="6" t="s">
        <v>58</v>
      </c>
      <c r="G22" s="13">
        <v>31206</v>
      </c>
      <c r="H22" s="14">
        <f>TableauE11[[#This Row],[Entêtes - Montant HT Net]]/$N$4</f>
        <v>2.8345086228611698E-2</v>
      </c>
      <c r="I22" s="6"/>
      <c r="J22" s="6"/>
      <c r="L22" s="6" t="s">
        <v>83</v>
      </c>
      <c r="M22" s="6" t="s">
        <v>84</v>
      </c>
      <c r="N22" s="13">
        <v>80</v>
      </c>
      <c r="O22" s="14">
        <f>TableauL11[[#This Row],[Entêtes - Montant HT Net]]/$N$4</f>
        <v>7.2665734098857138E-5</v>
      </c>
    </row>
    <row r="23" spans="5:15" x14ac:dyDescent="0.3">
      <c r="E23" s="7" t="s">
        <v>0</v>
      </c>
      <c r="G23" s="13">
        <f>SUBTOTAL(109,TableauE11[Entêtes - Montant HT Net])</f>
        <v>849951.75999999989</v>
      </c>
      <c r="H23" s="16">
        <f>SUBTOTAL(109,TableauE11[%])</f>
        <v>0.77202960736269544</v>
      </c>
      <c r="K23" s="6"/>
      <c r="L23" s="7" t="s">
        <v>0</v>
      </c>
      <c r="N23" s="13">
        <f>SUBTOTAL(109,TableauL11[Entêtes - Montant HT Net])</f>
        <v>366.73</v>
      </c>
      <c r="O23" s="16">
        <f>SUBTOTAL(109,TableauL11[%])</f>
        <v>3.3310880832592343E-4</v>
      </c>
    </row>
    <row r="24" spans="5:15" x14ac:dyDescent="0.3">
      <c r="I24" s="6"/>
      <c r="J24" s="6"/>
    </row>
  </sheetData>
  <mergeCells count="9">
    <mergeCell ref="M11:O11"/>
    <mergeCell ref="F11:H11"/>
    <mergeCell ref="M4:M5"/>
    <mergeCell ref="N4:O5"/>
    <mergeCell ref="A1:S1"/>
    <mergeCell ref="F4:G4"/>
    <mergeCell ref="F5:G5"/>
    <mergeCell ref="F6:G6"/>
    <mergeCell ref="F7:G7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5DB3-081E-4F0C-8F77-17FEA1DEA95C}">
  <sheetPr>
    <tabColor theme="3"/>
  </sheetPr>
  <dimension ref="A1:Q256"/>
  <sheetViews>
    <sheetView showGridLines="0" zoomScale="85" zoomScaleNormal="85" workbookViewId="0">
      <selection activeCell="B4" sqref="B4"/>
    </sheetView>
  </sheetViews>
  <sheetFormatPr baseColWidth="10" defaultColWidth="11.375" defaultRowHeight="16.5" x14ac:dyDescent="0.3"/>
  <cols>
    <col min="1" max="1" width="25.25" style="7" customWidth="1"/>
    <col min="2" max="2" width="27.25" style="7" customWidth="1"/>
    <col min="3" max="6" width="10.25" style="7" customWidth="1"/>
    <col min="7" max="7" width="11" style="7" customWidth="1"/>
    <col min="8" max="8" width="21.25" style="7" customWidth="1"/>
    <col min="9" max="9" width="33" style="7" customWidth="1"/>
    <col min="10" max="13" width="7.625" style="7" customWidth="1"/>
    <col min="14" max="14" width="30.625" style="7" bestFit="1" customWidth="1"/>
    <col min="15" max="15" width="14.375" style="7" bestFit="1" customWidth="1"/>
    <col min="16" max="16" width="33.625" style="7" bestFit="1" customWidth="1"/>
    <col min="17" max="16384" width="11.375" style="7"/>
  </cols>
  <sheetData>
    <row r="1" spans="1:17" ht="52.5" customHeight="1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" customHeight="1" x14ac:dyDescent="0.3"/>
    <row r="3" spans="1:17" ht="18" customHeight="1" x14ac:dyDescent="0.3"/>
    <row r="4" spans="1:17" ht="22.5" customHeight="1" x14ac:dyDescent="0.3">
      <c r="A4" s="41" t="s">
        <v>20</v>
      </c>
      <c r="B4" s="29" t="s">
        <v>52</v>
      </c>
    </row>
    <row r="5" spans="1:17" ht="22.5" customHeight="1" x14ac:dyDescent="0.3">
      <c r="A5" s="34" t="s">
        <v>23</v>
      </c>
      <c r="B5" s="22" t="s">
        <v>32</v>
      </c>
    </row>
    <row r="6" spans="1:17" ht="22.5" customHeight="1" x14ac:dyDescent="0.3">
      <c r="A6" s="35" t="s">
        <v>22</v>
      </c>
      <c r="B6" s="27" t="s">
        <v>6</v>
      </c>
    </row>
    <row r="7" spans="1:17" ht="18" customHeight="1" x14ac:dyDescent="0.3">
      <c r="A7" s="35" t="s">
        <v>51</v>
      </c>
      <c r="B7" s="28" t="s">
        <v>31</v>
      </c>
    </row>
    <row r="8" spans="1:17" ht="18" customHeight="1" x14ac:dyDescent="0.3">
      <c r="A8" s="35" t="s">
        <v>50</v>
      </c>
      <c r="B8" s="23" t="s">
        <v>31</v>
      </c>
    </row>
    <row r="9" spans="1:17" ht="23.25" customHeight="1" x14ac:dyDescent="0.3">
      <c r="H9" s="62" t="s">
        <v>27</v>
      </c>
      <c r="I9" s="62"/>
      <c r="N9" s="62" t="s">
        <v>28</v>
      </c>
      <c r="O9" s="62"/>
    </row>
    <row r="11" spans="1:17" x14ac:dyDescent="0.3">
      <c r="B11" s="7" t="str">
        <f>_xll.Assistant.XL.RIK_AG("INF53_0_0_0_0_0_0_D=0x0;INF02@E=0,S=20,G=0,T=0_0,P=-1@E=1,S=14@@@R=A,S=8,V={0}:R=B,S=53,V={1}:R=C,S=1,V={2}:R=A,S=20,V={3}:R=B,S=1003|3,V={4}:",$B$4,$B$5,$B$6,$B$7,$B$8)</f>
        <v/>
      </c>
      <c r="H11" s="7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20,G=0,T=0,P=0,O=NF='Texte'_B='0'_U='0'_I='0'_FN='Calibri'_FS='10'_FC='#000000'_BC='#FFFFFF'_AH='1'_AV='1'_Br=[]_BrS='0'_BrC='#FFFFFF'_WpT='0':E=0,S="&amp;"1003|3,G=0,T=0,P=0,O=NF='Texte'_B='0'_U='0'_I='0'_FN='Calibri'_FS='10'_FC='#000000'_BC='#FFFFFF'_AH='1'_AV='1'_Br=[]_BrS='0'_BrC='#FFFFFF'_WpT='0':E=1,S=12,G=0,T=0,P=0,O=NF='Nombre'_B='0'_U='0'_I='0'_FN='Calibri'_FS='10'"&amp;"_FC='#000000'_BC='#FFFFFF'_AH='3'_AV='1'_Br=[]_BrS='0'_BrC='#FFFFFF'_WpT='0':E=0,S=52,G=0,T=0,P=0,O=NF='Texte'_B='0'_U='0'_I='0'_FN='Calibri'_FS='10'_FC='#000000'_BC='#FFFFFF'_AH='1'_AV='1'_Br=[]_BrS='0'_BrC='#FFFFFF'_Wp"&amp;"T='0':E=0,S=51,G=0,T=0,P=0,O=NF='Texte'_B='0'_U='0'_I='0'_FN='Calibri'_FS='10'_FC='#000000'_BC='#FFFFFF'_AH='1'_AV='1'_Br=[]_BrS='0'_BrC='#FFFFFF'_WpT='0':@R=A,S=8,V={0}:R=B,S=53,V={1}:R=C,S=1,V={2}:R=D,S=20,V={3}:R=E,S="&amp;"1003|3,V={4}:",$B$4,$B$5,$B$6,$B$7,$B$8)</f>
        <v/>
      </c>
      <c r="N11" s="7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20,G=0,T=0,P=0,O=NF='Texte'_B='0'_U='0'_I='0'_FN='Calibri'_FS='10'_FC='#000000'_BC='#FFFFFF'_AH='1'_AV='1'_Br=[]_BrS='0'_BrC='#FFFFFF'_WpT='0':E=0,S="&amp;"1003|3,G=0,T=0,P=0,O=NF='Texte'_B='0'_U='0'_I='0'_FN='Calibri'_FS='10'_FC='#000000'_BC='#FFFFFF'_AH='1'_AV='1'_Br=[]_BrS='0'_BrC='#FFFFFF'_WpT='0':E=1,S=12,G=0,T=0,P=0,O=NF='Nombre'_B='0'_U='0'_I='0'_FN='Calibri'_FS='10'"&amp;"_FC='#000000'_BC='#FFFFFF'_AH='3'_AV='1'_Br=[]_BrS='0'_BrC='#FFFFFF'_WpT='0':E=0,S=52,G=0,T=0,P=0,O=NF='Texte'_B='0'_U='0'_I='0'_FN='Calibri'_FS='10'_FC='#000000'_BC='#FFFFFF'_AH='1'_AV='1'_Br=[]_BrS='0'_BrC='#FFFFFF'_Wp"&amp;"T='0':E=0,S=51,G=0,T=0,P=0,O=NF='Texte'_B='0'_U='0'_I='0'_FN='Calibri'_FS='10'_FC='#000000'_BC='#FFFFFF'_AH='1'_AV='1'_Br=[]_BrS='0'_BrC='#FFFFFF'_WpT='0':@R=A,S=8,V={0}:R=B,S=53,V={1}:R=C,S=1,V={2}:R=D,S=20,V={3}:R=E,S="&amp;"1003|3,V={4}:",$B$4,$B$5,$B$6,$B$7,$B$8)</f>
        <v/>
      </c>
    </row>
    <row r="12" spans="1:17" x14ac:dyDescent="0.3">
      <c r="H12" s="20" t="s">
        <v>1</v>
      </c>
      <c r="I12" s="7" t="s">
        <v>11</v>
      </c>
      <c r="N12" s="20" t="s">
        <v>4</v>
      </c>
      <c r="O12" s="20" t="s">
        <v>5</v>
      </c>
      <c r="P12" s="7" t="s">
        <v>11</v>
      </c>
    </row>
    <row r="13" spans="1:17" x14ac:dyDescent="0.3">
      <c r="H13" s="15" t="s">
        <v>3</v>
      </c>
      <c r="I13" s="21">
        <v>658852.28999999992</v>
      </c>
      <c r="N13" s="7" t="s">
        <v>3</v>
      </c>
      <c r="O13" s="7" t="s">
        <v>58</v>
      </c>
      <c r="P13" s="21">
        <v>18431</v>
      </c>
    </row>
    <row r="14" spans="1:17" x14ac:dyDescent="0.3">
      <c r="H14" s="15" t="s">
        <v>81</v>
      </c>
      <c r="I14" s="21">
        <v>121139</v>
      </c>
      <c r="O14" s="7" t="s">
        <v>61</v>
      </c>
      <c r="P14" s="21">
        <v>140</v>
      </c>
    </row>
    <row r="15" spans="1:17" x14ac:dyDescent="0.3">
      <c r="H15" s="15" t="s">
        <v>116</v>
      </c>
      <c r="I15" s="21">
        <v>3715</v>
      </c>
      <c r="O15" s="7" t="s">
        <v>65</v>
      </c>
      <c r="P15" s="21">
        <v>140859.88</v>
      </c>
    </row>
    <row r="16" spans="1:17" x14ac:dyDescent="0.3">
      <c r="H16" s="15" t="s">
        <v>97</v>
      </c>
      <c r="I16" s="21">
        <v>204123.06999999998</v>
      </c>
      <c r="O16" s="7" t="s">
        <v>68</v>
      </c>
      <c r="P16" s="21">
        <v>275</v>
      </c>
    </row>
    <row r="17" spans="8:16" x14ac:dyDescent="0.3">
      <c r="H17" s="15" t="s">
        <v>55</v>
      </c>
      <c r="I17" s="21">
        <v>113102.2</v>
      </c>
      <c r="O17" s="7" t="s">
        <v>71</v>
      </c>
      <c r="P17" s="21">
        <v>470</v>
      </c>
    </row>
    <row r="18" spans="8:16" x14ac:dyDescent="0.3">
      <c r="H18" s="15" t="s">
        <v>2</v>
      </c>
      <c r="I18" s="21">
        <v>1100931.5599999998</v>
      </c>
      <c r="O18" s="7" t="s">
        <v>74</v>
      </c>
      <c r="P18" s="21">
        <v>2611.1999999999998</v>
      </c>
    </row>
    <row r="19" spans="8:16" x14ac:dyDescent="0.3">
      <c r="O19" s="7" t="s">
        <v>77</v>
      </c>
      <c r="P19" s="21">
        <v>288</v>
      </c>
    </row>
    <row r="20" spans="8:16" x14ac:dyDescent="0.3">
      <c r="O20" s="7" t="s">
        <v>80</v>
      </c>
      <c r="P20" s="21">
        <v>285</v>
      </c>
    </row>
    <row r="21" spans="8:16" x14ac:dyDescent="0.3">
      <c r="O21" s="7" t="s">
        <v>84</v>
      </c>
      <c r="P21" s="21">
        <v>80</v>
      </c>
    </row>
    <row r="22" spans="8:16" x14ac:dyDescent="0.3">
      <c r="O22" s="7" t="s">
        <v>87</v>
      </c>
      <c r="P22" s="21">
        <v>670</v>
      </c>
    </row>
    <row r="23" spans="8:16" x14ac:dyDescent="0.3">
      <c r="O23" s="7" t="s">
        <v>93</v>
      </c>
      <c r="P23" s="21">
        <v>3230</v>
      </c>
    </row>
    <row r="24" spans="8:16" x14ac:dyDescent="0.3">
      <c r="O24" s="7" t="s">
        <v>103</v>
      </c>
      <c r="P24" s="21">
        <v>325</v>
      </c>
    </row>
    <row r="25" spans="8:16" x14ac:dyDescent="0.3">
      <c r="O25" s="7" t="s">
        <v>112</v>
      </c>
      <c r="P25" s="21">
        <v>31830.400000000001</v>
      </c>
    </row>
    <row r="26" spans="8:16" x14ac:dyDescent="0.3">
      <c r="O26" s="7" t="s">
        <v>119</v>
      </c>
      <c r="P26" s="21">
        <v>2250</v>
      </c>
    </row>
    <row r="27" spans="8:16" x14ac:dyDescent="0.3">
      <c r="O27" s="7" t="s">
        <v>122</v>
      </c>
      <c r="P27" s="21">
        <v>287</v>
      </c>
    </row>
    <row r="28" spans="8:16" x14ac:dyDescent="0.3">
      <c r="O28" s="7" t="s">
        <v>125</v>
      </c>
      <c r="P28" s="21">
        <v>5635</v>
      </c>
    </row>
    <row r="29" spans="8:16" x14ac:dyDescent="0.3">
      <c r="O29" s="7" t="s">
        <v>131</v>
      </c>
      <c r="P29" s="21">
        <v>8099</v>
      </c>
    </row>
    <row r="30" spans="8:16" x14ac:dyDescent="0.3">
      <c r="O30" s="7" t="s">
        <v>134</v>
      </c>
      <c r="P30" s="21">
        <v>180</v>
      </c>
    </row>
    <row r="31" spans="8:16" x14ac:dyDescent="0.3">
      <c r="O31" s="7" t="s">
        <v>143</v>
      </c>
      <c r="P31" s="21">
        <v>2330</v>
      </c>
    </row>
    <row r="32" spans="8:16" x14ac:dyDescent="0.3">
      <c r="O32" s="7" t="s">
        <v>146</v>
      </c>
      <c r="P32" s="21">
        <v>260</v>
      </c>
    </row>
    <row r="33" spans="2:16" x14ac:dyDescent="0.3">
      <c r="B33" s="7" t="str">
        <f>_xll.Assistant.XL.RIK_AG("INF53_0_0_0_0_0_0_D=0x0;INF02@E=0,S=53,G=0,T=0_0,P=-1@E=1,S=14@E=0,S=20,G=0,T=0_0,P=-1@@R=A,S=8,V={0}:R=B,S=53,V={1}:R=C,S=1,V={2}:R=D,S=20,V={3}:R=E,S=1003|3,V={4}:",$B$4,$B$5,$B$6,$B$7,$B$8)</f>
        <v/>
      </c>
      <c r="O33" s="7" t="s">
        <v>149</v>
      </c>
      <c r="P33" s="21">
        <v>90</v>
      </c>
    </row>
    <row r="34" spans="2:16" x14ac:dyDescent="0.3">
      <c r="O34" s="7" t="s">
        <v>152</v>
      </c>
      <c r="P34" s="21">
        <v>-700</v>
      </c>
    </row>
    <row r="35" spans="2:16" x14ac:dyDescent="0.3">
      <c r="O35" s="7" t="s">
        <v>164</v>
      </c>
      <c r="P35" s="21">
        <v>3828</v>
      </c>
    </row>
    <row r="36" spans="2:16" x14ac:dyDescent="0.3">
      <c r="O36" s="7" t="s">
        <v>167</v>
      </c>
      <c r="P36" s="21">
        <v>-90</v>
      </c>
    </row>
    <row r="37" spans="2:16" x14ac:dyDescent="0.3">
      <c r="O37" s="7" t="s">
        <v>170</v>
      </c>
      <c r="P37" s="21">
        <v>320</v>
      </c>
    </row>
    <row r="38" spans="2:16" x14ac:dyDescent="0.3">
      <c r="O38" s="7" t="s">
        <v>173</v>
      </c>
      <c r="P38" s="21">
        <v>90</v>
      </c>
    </row>
    <row r="39" spans="2:16" x14ac:dyDescent="0.3">
      <c r="O39" s="7" t="s">
        <v>176</v>
      </c>
      <c r="P39" s="21">
        <v>369</v>
      </c>
    </row>
    <row r="40" spans="2:16" x14ac:dyDescent="0.3">
      <c r="O40" s="7" t="s">
        <v>179</v>
      </c>
      <c r="P40" s="21">
        <v>785</v>
      </c>
    </row>
    <row r="41" spans="2:16" x14ac:dyDescent="0.3">
      <c r="O41" s="7" t="s">
        <v>182</v>
      </c>
      <c r="P41" s="21">
        <v>30</v>
      </c>
    </row>
    <row r="42" spans="2:16" x14ac:dyDescent="0.3">
      <c r="O42" s="7" t="s">
        <v>185</v>
      </c>
      <c r="P42" s="21">
        <v>400</v>
      </c>
    </row>
    <row r="43" spans="2:16" x14ac:dyDescent="0.3">
      <c r="O43" s="7" t="s">
        <v>188</v>
      </c>
      <c r="P43" s="21">
        <v>1515</v>
      </c>
    </row>
    <row r="44" spans="2:16" x14ac:dyDescent="0.3">
      <c r="O44" s="7" t="s">
        <v>191</v>
      </c>
      <c r="P44" s="21">
        <v>0</v>
      </c>
    </row>
    <row r="45" spans="2:16" x14ac:dyDescent="0.3">
      <c r="O45" s="7" t="s">
        <v>194</v>
      </c>
      <c r="P45" s="21">
        <v>640</v>
      </c>
    </row>
    <row r="46" spans="2:16" x14ac:dyDescent="0.3">
      <c r="O46" s="7" t="s">
        <v>197</v>
      </c>
      <c r="P46" s="21">
        <v>0</v>
      </c>
    </row>
    <row r="47" spans="2:16" x14ac:dyDescent="0.3">
      <c r="O47" s="7" t="s">
        <v>200</v>
      </c>
      <c r="P47" s="21">
        <v>4514</v>
      </c>
    </row>
    <row r="48" spans="2:16" x14ac:dyDescent="0.3">
      <c r="O48" s="7" t="s">
        <v>206</v>
      </c>
      <c r="P48" s="21">
        <v>210</v>
      </c>
    </row>
    <row r="49" spans="15:16" x14ac:dyDescent="0.3">
      <c r="O49" s="7" t="s">
        <v>209</v>
      </c>
      <c r="P49" s="21">
        <v>1074</v>
      </c>
    </row>
    <row r="50" spans="15:16" x14ac:dyDescent="0.3">
      <c r="O50" s="7" t="s">
        <v>212</v>
      </c>
      <c r="P50" s="21">
        <v>14369.85</v>
      </c>
    </row>
    <row r="51" spans="15:16" x14ac:dyDescent="0.3">
      <c r="O51" s="7" t="s">
        <v>215</v>
      </c>
      <c r="P51" s="21">
        <v>2100</v>
      </c>
    </row>
    <row r="52" spans="15:16" x14ac:dyDescent="0.3">
      <c r="O52" s="7" t="s">
        <v>218</v>
      </c>
      <c r="P52" s="21">
        <v>41448</v>
      </c>
    </row>
    <row r="53" spans="15:16" x14ac:dyDescent="0.3">
      <c r="O53" s="7" t="s">
        <v>221</v>
      </c>
      <c r="P53" s="21">
        <v>2231</v>
      </c>
    </row>
    <row r="54" spans="15:16" x14ac:dyDescent="0.3">
      <c r="O54" s="7" t="s">
        <v>224</v>
      </c>
      <c r="P54" s="21">
        <v>58.33</v>
      </c>
    </row>
    <row r="55" spans="15:16" x14ac:dyDescent="0.3">
      <c r="O55" s="7" t="s">
        <v>230</v>
      </c>
      <c r="P55" s="21">
        <v>10432.5</v>
      </c>
    </row>
    <row r="56" spans="15:16" x14ac:dyDescent="0.3">
      <c r="O56" s="7" t="s">
        <v>236</v>
      </c>
      <c r="P56" s="21">
        <v>780</v>
      </c>
    </row>
    <row r="57" spans="15:16" x14ac:dyDescent="0.3">
      <c r="O57" s="7" t="s">
        <v>239</v>
      </c>
      <c r="P57" s="21">
        <v>320</v>
      </c>
    </row>
    <row r="58" spans="15:16" x14ac:dyDescent="0.3">
      <c r="O58" s="7" t="s">
        <v>245</v>
      </c>
      <c r="P58" s="21">
        <v>235239.90000000002</v>
      </c>
    </row>
    <row r="59" spans="15:16" x14ac:dyDescent="0.3">
      <c r="O59" s="7" t="s">
        <v>248</v>
      </c>
      <c r="P59" s="21">
        <v>16110</v>
      </c>
    </row>
    <row r="60" spans="15:16" x14ac:dyDescent="0.3">
      <c r="O60" s="7" t="s">
        <v>254</v>
      </c>
      <c r="P60" s="21">
        <v>2400</v>
      </c>
    </row>
    <row r="61" spans="15:16" x14ac:dyDescent="0.3">
      <c r="O61" s="7" t="s">
        <v>260</v>
      </c>
      <c r="P61" s="21">
        <v>1820</v>
      </c>
    </row>
    <row r="62" spans="15:16" x14ac:dyDescent="0.3">
      <c r="O62" s="7" t="s">
        <v>263</v>
      </c>
      <c r="P62" s="21">
        <v>220</v>
      </c>
    </row>
    <row r="63" spans="15:16" x14ac:dyDescent="0.3">
      <c r="O63" s="7" t="s">
        <v>266</v>
      </c>
      <c r="P63" s="21">
        <v>340</v>
      </c>
    </row>
    <row r="64" spans="15:16" x14ac:dyDescent="0.3">
      <c r="O64" s="7" t="s">
        <v>269</v>
      </c>
      <c r="P64" s="21">
        <v>1280</v>
      </c>
    </row>
    <row r="65" spans="15:16" x14ac:dyDescent="0.3">
      <c r="O65" s="7" t="s">
        <v>272</v>
      </c>
      <c r="P65" s="21">
        <v>55</v>
      </c>
    </row>
    <row r="66" spans="15:16" x14ac:dyDescent="0.3">
      <c r="O66" s="7" t="s">
        <v>278</v>
      </c>
      <c r="P66" s="21">
        <v>11595</v>
      </c>
    </row>
    <row r="67" spans="15:16" x14ac:dyDescent="0.3">
      <c r="O67" s="7" t="s">
        <v>281</v>
      </c>
      <c r="P67" s="21">
        <v>32898.229999999996</v>
      </c>
    </row>
    <row r="68" spans="15:16" x14ac:dyDescent="0.3">
      <c r="O68" s="7" t="s">
        <v>290</v>
      </c>
      <c r="P68" s="21">
        <v>1195</v>
      </c>
    </row>
    <row r="69" spans="15:16" x14ac:dyDescent="0.3">
      <c r="O69" s="7" t="s">
        <v>293</v>
      </c>
      <c r="P69" s="21">
        <v>435</v>
      </c>
    </row>
    <row r="70" spans="15:16" x14ac:dyDescent="0.3">
      <c r="O70" s="7" t="s">
        <v>296</v>
      </c>
      <c r="P70" s="21">
        <v>90</v>
      </c>
    </row>
    <row r="71" spans="15:16" x14ac:dyDescent="0.3">
      <c r="O71" s="7" t="s">
        <v>299</v>
      </c>
      <c r="P71" s="21">
        <v>160</v>
      </c>
    </row>
    <row r="72" spans="15:16" x14ac:dyDescent="0.3">
      <c r="O72" s="7" t="s">
        <v>302</v>
      </c>
      <c r="P72" s="21">
        <v>1095</v>
      </c>
    </row>
    <row r="73" spans="15:16" x14ac:dyDescent="0.3">
      <c r="O73" s="7" t="s">
        <v>305</v>
      </c>
      <c r="P73" s="21">
        <v>120</v>
      </c>
    </row>
    <row r="74" spans="15:16" x14ac:dyDescent="0.3">
      <c r="O74" s="7" t="s">
        <v>308</v>
      </c>
      <c r="P74" s="21">
        <v>1255</v>
      </c>
    </row>
    <row r="75" spans="15:16" x14ac:dyDescent="0.3">
      <c r="O75" s="7" t="s">
        <v>314</v>
      </c>
      <c r="P75" s="21">
        <v>17928</v>
      </c>
    </row>
    <row r="76" spans="15:16" x14ac:dyDescent="0.3">
      <c r="O76" s="7" t="s">
        <v>323</v>
      </c>
      <c r="P76" s="21">
        <v>15</v>
      </c>
    </row>
    <row r="77" spans="15:16" x14ac:dyDescent="0.3">
      <c r="O77" s="7" t="s">
        <v>329</v>
      </c>
      <c r="P77" s="21">
        <v>25</v>
      </c>
    </row>
    <row r="78" spans="15:16" x14ac:dyDescent="0.3">
      <c r="O78" s="7" t="s">
        <v>332</v>
      </c>
      <c r="P78" s="21">
        <v>3050</v>
      </c>
    </row>
    <row r="79" spans="15:16" x14ac:dyDescent="0.3">
      <c r="O79" s="7" t="s">
        <v>338</v>
      </c>
      <c r="P79" s="21">
        <v>0</v>
      </c>
    </row>
    <row r="80" spans="15:16" x14ac:dyDescent="0.3">
      <c r="O80" s="7" t="s">
        <v>347</v>
      </c>
      <c r="P80" s="21">
        <v>14580</v>
      </c>
    </row>
    <row r="81" spans="14:16" x14ac:dyDescent="0.3">
      <c r="O81" s="7" t="s">
        <v>359</v>
      </c>
      <c r="P81" s="21">
        <v>920</v>
      </c>
    </row>
    <row r="82" spans="14:16" x14ac:dyDescent="0.3">
      <c r="O82" s="7" t="s">
        <v>362</v>
      </c>
      <c r="P82" s="21">
        <v>2620</v>
      </c>
    </row>
    <row r="83" spans="14:16" x14ac:dyDescent="0.3">
      <c r="O83" s="7" t="s">
        <v>368</v>
      </c>
      <c r="P83" s="21">
        <v>430</v>
      </c>
    </row>
    <row r="84" spans="14:16" x14ac:dyDescent="0.3">
      <c r="O84" s="7" t="s">
        <v>371</v>
      </c>
      <c r="P84" s="21">
        <v>250</v>
      </c>
    </row>
    <row r="85" spans="14:16" x14ac:dyDescent="0.3">
      <c r="O85" s="7" t="s">
        <v>374</v>
      </c>
      <c r="P85" s="21">
        <v>9295</v>
      </c>
    </row>
    <row r="86" spans="14:16" x14ac:dyDescent="0.3">
      <c r="O86" s="7" t="s">
        <v>380</v>
      </c>
      <c r="P86" s="21">
        <v>80</v>
      </c>
    </row>
    <row r="87" spans="14:16" x14ac:dyDescent="0.3">
      <c r="N87" s="7" t="s">
        <v>49</v>
      </c>
      <c r="P87" s="21">
        <v>658852.29</v>
      </c>
    </row>
    <row r="88" spans="14:16" x14ac:dyDescent="0.3">
      <c r="N88" s="7" t="s">
        <v>81</v>
      </c>
      <c r="O88" s="7" t="s">
        <v>80</v>
      </c>
      <c r="P88" s="21">
        <v>607</v>
      </c>
    </row>
    <row r="89" spans="14:16" x14ac:dyDescent="0.3">
      <c r="O89" s="7" t="s">
        <v>176</v>
      </c>
      <c r="P89" s="21">
        <v>195</v>
      </c>
    </row>
    <row r="90" spans="14:16" x14ac:dyDescent="0.3">
      <c r="O90" s="7" t="s">
        <v>221</v>
      </c>
      <c r="P90" s="21">
        <v>1489</v>
      </c>
    </row>
    <row r="91" spans="14:16" x14ac:dyDescent="0.3">
      <c r="O91" s="7" t="s">
        <v>281</v>
      </c>
      <c r="P91" s="21">
        <v>1000</v>
      </c>
    </row>
    <row r="92" spans="14:16" x14ac:dyDescent="0.3">
      <c r="O92" s="7" t="s">
        <v>329</v>
      </c>
      <c r="P92" s="21">
        <v>556</v>
      </c>
    </row>
    <row r="93" spans="14:16" x14ac:dyDescent="0.3">
      <c r="O93" s="7" t="s">
        <v>109</v>
      </c>
      <c r="P93" s="21">
        <v>91067</v>
      </c>
    </row>
    <row r="94" spans="14:16" x14ac:dyDescent="0.3">
      <c r="O94" s="7" t="s">
        <v>158</v>
      </c>
      <c r="P94" s="21">
        <v>5965</v>
      </c>
    </row>
    <row r="95" spans="14:16" x14ac:dyDescent="0.3">
      <c r="O95" s="7" t="s">
        <v>203</v>
      </c>
      <c r="P95" s="21">
        <v>145</v>
      </c>
    </row>
    <row r="96" spans="14:16" x14ac:dyDescent="0.3">
      <c r="O96" s="7" t="s">
        <v>311</v>
      </c>
      <c r="P96" s="21">
        <v>200</v>
      </c>
    </row>
    <row r="97" spans="14:16" x14ac:dyDescent="0.3">
      <c r="O97" s="7" t="s">
        <v>320</v>
      </c>
      <c r="P97" s="21">
        <v>390</v>
      </c>
    </row>
    <row r="98" spans="14:16" x14ac:dyDescent="0.3">
      <c r="O98" s="7" t="s">
        <v>326</v>
      </c>
      <c r="P98" s="21">
        <v>7510</v>
      </c>
    </row>
    <row r="99" spans="14:16" x14ac:dyDescent="0.3">
      <c r="O99" s="7" t="s">
        <v>335</v>
      </c>
      <c r="P99" s="21">
        <v>110</v>
      </c>
    </row>
    <row r="100" spans="14:16" x14ac:dyDescent="0.3">
      <c r="O100" s="7" t="s">
        <v>341</v>
      </c>
      <c r="P100" s="21">
        <v>2490</v>
      </c>
    </row>
    <row r="101" spans="14:16" x14ac:dyDescent="0.3">
      <c r="O101" s="7" t="s">
        <v>350</v>
      </c>
      <c r="P101" s="21">
        <v>230</v>
      </c>
    </row>
    <row r="102" spans="14:16" x14ac:dyDescent="0.3">
      <c r="O102" s="7" t="s">
        <v>377</v>
      </c>
      <c r="P102" s="21">
        <v>880</v>
      </c>
    </row>
    <row r="103" spans="14:16" x14ac:dyDescent="0.3">
      <c r="O103" s="7" t="s">
        <v>386</v>
      </c>
      <c r="P103" s="21">
        <v>8305</v>
      </c>
    </row>
    <row r="104" spans="14:16" x14ac:dyDescent="0.3">
      <c r="N104" s="7" t="s">
        <v>391</v>
      </c>
      <c r="P104" s="21">
        <v>121139</v>
      </c>
    </row>
    <row r="105" spans="14:16" x14ac:dyDescent="0.3">
      <c r="N105" s="7" t="s">
        <v>116</v>
      </c>
      <c r="O105" s="7" t="s">
        <v>278</v>
      </c>
      <c r="P105" s="21">
        <v>440</v>
      </c>
    </row>
    <row r="106" spans="14:16" x14ac:dyDescent="0.3">
      <c r="O106" s="7" t="s">
        <v>115</v>
      </c>
      <c r="P106" s="21">
        <v>2760</v>
      </c>
    </row>
    <row r="107" spans="14:16" x14ac:dyDescent="0.3">
      <c r="O107" s="7" t="s">
        <v>389</v>
      </c>
      <c r="P107" s="21">
        <v>515</v>
      </c>
    </row>
    <row r="108" spans="14:16" x14ac:dyDescent="0.3">
      <c r="N108" s="7" t="s">
        <v>392</v>
      </c>
      <c r="P108" s="21">
        <v>3715</v>
      </c>
    </row>
    <row r="109" spans="14:16" x14ac:dyDescent="0.3">
      <c r="N109" s="7" t="s">
        <v>97</v>
      </c>
      <c r="O109" s="7" t="s">
        <v>167</v>
      </c>
      <c r="P109" s="21">
        <v>8722.52</v>
      </c>
    </row>
    <row r="110" spans="14:16" x14ac:dyDescent="0.3">
      <c r="O110" s="7" t="s">
        <v>176</v>
      </c>
      <c r="P110" s="21">
        <v>700</v>
      </c>
    </row>
    <row r="111" spans="14:16" x14ac:dyDescent="0.3">
      <c r="O111" s="7" t="s">
        <v>245</v>
      </c>
      <c r="P111" s="21">
        <v>63098.649999999994</v>
      </c>
    </row>
    <row r="112" spans="14:16" x14ac:dyDescent="0.3">
      <c r="O112" s="7" t="s">
        <v>281</v>
      </c>
      <c r="P112" s="21">
        <v>41039</v>
      </c>
    </row>
    <row r="113" spans="14:16" x14ac:dyDescent="0.3">
      <c r="O113" s="7" t="s">
        <v>302</v>
      </c>
      <c r="P113" s="21">
        <v>2885</v>
      </c>
    </row>
    <row r="114" spans="14:16" x14ac:dyDescent="0.3">
      <c r="O114" s="7" t="s">
        <v>96</v>
      </c>
      <c r="P114" s="21">
        <v>18212.55</v>
      </c>
    </row>
    <row r="115" spans="14:16" x14ac:dyDescent="0.3">
      <c r="O115" s="7" t="s">
        <v>227</v>
      </c>
      <c r="P115" s="21">
        <v>48.4</v>
      </c>
    </row>
    <row r="116" spans="14:16" x14ac:dyDescent="0.3">
      <c r="O116" s="7" t="s">
        <v>233</v>
      </c>
      <c r="P116" s="21">
        <v>165</v>
      </c>
    </row>
    <row r="117" spans="14:16" x14ac:dyDescent="0.3">
      <c r="O117" s="7" t="s">
        <v>251</v>
      </c>
      <c r="P117" s="21">
        <v>11220</v>
      </c>
    </row>
    <row r="118" spans="14:16" x14ac:dyDescent="0.3">
      <c r="O118" s="7" t="s">
        <v>284</v>
      </c>
      <c r="P118" s="21">
        <v>16077</v>
      </c>
    </row>
    <row r="119" spans="14:16" x14ac:dyDescent="0.3">
      <c r="O119" s="7" t="s">
        <v>365</v>
      </c>
      <c r="P119" s="21">
        <v>420</v>
      </c>
    </row>
    <row r="120" spans="14:16" x14ac:dyDescent="0.3">
      <c r="O120" s="7" t="s">
        <v>383</v>
      </c>
      <c r="P120" s="21">
        <v>41534.949999999997</v>
      </c>
    </row>
    <row r="121" spans="14:16" x14ac:dyDescent="0.3">
      <c r="N121" s="7" t="s">
        <v>393</v>
      </c>
      <c r="P121" s="21">
        <v>204123.07</v>
      </c>
    </row>
    <row r="122" spans="14:16" x14ac:dyDescent="0.3">
      <c r="N122" s="7" t="s">
        <v>55</v>
      </c>
      <c r="O122" s="7" t="s">
        <v>58</v>
      </c>
      <c r="P122" s="21">
        <v>12775</v>
      </c>
    </row>
    <row r="123" spans="14:16" x14ac:dyDescent="0.3">
      <c r="O123" s="7" t="s">
        <v>61</v>
      </c>
      <c r="P123" s="21">
        <v>2360</v>
      </c>
    </row>
    <row r="124" spans="14:16" x14ac:dyDescent="0.3">
      <c r="O124" s="7" t="s">
        <v>93</v>
      </c>
      <c r="P124" s="21">
        <v>2780</v>
      </c>
    </row>
    <row r="125" spans="14:16" x14ac:dyDescent="0.3">
      <c r="O125" s="7" t="s">
        <v>143</v>
      </c>
      <c r="P125" s="21">
        <v>315</v>
      </c>
    </row>
    <row r="126" spans="14:16" x14ac:dyDescent="0.3">
      <c r="O126" s="7" t="s">
        <v>152</v>
      </c>
      <c r="P126" s="21">
        <v>1400</v>
      </c>
    </row>
    <row r="127" spans="14:16" x14ac:dyDescent="0.3">
      <c r="O127" s="7" t="s">
        <v>164</v>
      </c>
      <c r="P127" s="21">
        <v>985</v>
      </c>
    </row>
    <row r="128" spans="14:16" x14ac:dyDescent="0.3">
      <c r="O128" s="7" t="s">
        <v>185</v>
      </c>
      <c r="P128" s="21">
        <v>560</v>
      </c>
    </row>
    <row r="129" spans="15:16" x14ac:dyDescent="0.3">
      <c r="O129" s="7" t="s">
        <v>218</v>
      </c>
      <c r="P129" s="21">
        <v>26389.75</v>
      </c>
    </row>
    <row r="130" spans="15:16" x14ac:dyDescent="0.3">
      <c r="O130" s="7" t="s">
        <v>248</v>
      </c>
      <c r="P130" s="21">
        <v>15860</v>
      </c>
    </row>
    <row r="131" spans="15:16" x14ac:dyDescent="0.3">
      <c r="O131" s="7" t="s">
        <v>254</v>
      </c>
      <c r="P131" s="21">
        <v>220</v>
      </c>
    </row>
    <row r="132" spans="15:16" x14ac:dyDescent="0.3">
      <c r="O132" s="7" t="s">
        <v>266</v>
      </c>
      <c r="P132" s="21">
        <v>120</v>
      </c>
    </row>
    <row r="133" spans="15:16" x14ac:dyDescent="0.3">
      <c r="O133" s="7" t="s">
        <v>269</v>
      </c>
      <c r="P133" s="21">
        <v>1280</v>
      </c>
    </row>
    <row r="134" spans="15:16" x14ac:dyDescent="0.3">
      <c r="O134" s="7" t="s">
        <v>281</v>
      </c>
      <c r="P134" s="21">
        <v>8680</v>
      </c>
    </row>
    <row r="135" spans="15:16" x14ac:dyDescent="0.3">
      <c r="O135" s="7" t="s">
        <v>308</v>
      </c>
      <c r="P135" s="21">
        <v>2710</v>
      </c>
    </row>
    <row r="136" spans="15:16" x14ac:dyDescent="0.3">
      <c r="O136" s="7" t="s">
        <v>332</v>
      </c>
      <c r="P136" s="21">
        <v>1835</v>
      </c>
    </row>
    <row r="137" spans="15:16" x14ac:dyDescent="0.3">
      <c r="O137" s="7" t="s">
        <v>347</v>
      </c>
      <c r="P137" s="21">
        <v>17110</v>
      </c>
    </row>
    <row r="138" spans="15:16" x14ac:dyDescent="0.3">
      <c r="O138" s="7" t="s">
        <v>368</v>
      </c>
      <c r="P138" s="21">
        <v>820</v>
      </c>
    </row>
    <row r="139" spans="15:16" x14ac:dyDescent="0.3">
      <c r="O139" s="7" t="s">
        <v>54</v>
      </c>
      <c r="P139" s="21">
        <v>1570</v>
      </c>
    </row>
    <row r="140" spans="15:16" x14ac:dyDescent="0.3">
      <c r="O140" s="7" t="s">
        <v>90</v>
      </c>
      <c r="P140" s="21">
        <v>545.45000000000005</v>
      </c>
    </row>
    <row r="141" spans="15:16" x14ac:dyDescent="0.3">
      <c r="O141" s="7" t="s">
        <v>100</v>
      </c>
      <c r="P141" s="21">
        <v>130</v>
      </c>
    </row>
    <row r="142" spans="15:16" x14ac:dyDescent="0.3">
      <c r="O142" s="7" t="s">
        <v>106</v>
      </c>
      <c r="P142" s="21">
        <v>215</v>
      </c>
    </row>
    <row r="143" spans="15:16" x14ac:dyDescent="0.3">
      <c r="O143" s="7" t="s">
        <v>128</v>
      </c>
      <c r="P143" s="21">
        <v>390</v>
      </c>
    </row>
    <row r="144" spans="15:16" x14ac:dyDescent="0.3">
      <c r="O144" s="7" t="s">
        <v>137</v>
      </c>
      <c r="P144" s="21">
        <v>390</v>
      </c>
    </row>
    <row r="145" spans="14:16" x14ac:dyDescent="0.3">
      <c r="O145" s="7" t="s">
        <v>140</v>
      </c>
      <c r="P145" s="21">
        <v>260</v>
      </c>
    </row>
    <row r="146" spans="14:16" x14ac:dyDescent="0.3">
      <c r="O146" s="7" t="s">
        <v>155</v>
      </c>
      <c r="P146" s="21">
        <v>246</v>
      </c>
    </row>
    <row r="147" spans="14:16" x14ac:dyDescent="0.3">
      <c r="O147" s="7" t="s">
        <v>161</v>
      </c>
      <c r="P147" s="21">
        <v>495</v>
      </c>
    </row>
    <row r="148" spans="14:16" x14ac:dyDescent="0.3">
      <c r="O148" s="7" t="s">
        <v>242</v>
      </c>
      <c r="P148" s="21">
        <v>1960</v>
      </c>
    </row>
    <row r="149" spans="14:16" x14ac:dyDescent="0.3">
      <c r="O149" s="7" t="s">
        <v>257</v>
      </c>
      <c r="P149" s="21">
        <v>340</v>
      </c>
    </row>
    <row r="150" spans="14:16" x14ac:dyDescent="0.3">
      <c r="O150" s="7" t="s">
        <v>275</v>
      </c>
      <c r="P150" s="21">
        <v>2420</v>
      </c>
    </row>
    <row r="151" spans="14:16" x14ac:dyDescent="0.3">
      <c r="O151" s="7" t="s">
        <v>287</v>
      </c>
      <c r="P151" s="21">
        <v>6361</v>
      </c>
    </row>
    <row r="152" spans="14:16" x14ac:dyDescent="0.3">
      <c r="O152" s="7" t="s">
        <v>317</v>
      </c>
      <c r="P152" s="21">
        <v>350</v>
      </c>
    </row>
    <row r="153" spans="14:16" x14ac:dyDescent="0.3">
      <c r="O153" s="7" t="s">
        <v>344</v>
      </c>
      <c r="P153" s="21">
        <v>140</v>
      </c>
    </row>
    <row r="154" spans="14:16" x14ac:dyDescent="0.3">
      <c r="O154" s="7" t="s">
        <v>353</v>
      </c>
      <c r="P154" s="21">
        <v>660</v>
      </c>
    </row>
    <row r="155" spans="14:16" x14ac:dyDescent="0.3">
      <c r="O155" s="7" t="s">
        <v>356</v>
      </c>
      <c r="P155" s="21">
        <v>430</v>
      </c>
    </row>
    <row r="156" spans="14:16" x14ac:dyDescent="0.3">
      <c r="N156" s="7" t="s">
        <v>394</v>
      </c>
      <c r="P156" s="21">
        <v>113102.2</v>
      </c>
    </row>
    <row r="157" spans="14:16" x14ac:dyDescent="0.3">
      <c r="N157" s="7" t="s">
        <v>2</v>
      </c>
      <c r="P157" s="21">
        <v>1100931.56</v>
      </c>
    </row>
    <row r="158" spans="14:16" x14ac:dyDescent="0.3">
      <c r="N158"/>
      <c r="O158"/>
    </row>
    <row r="159" spans="14:16" x14ac:dyDescent="0.3">
      <c r="N159"/>
      <c r="O159"/>
    </row>
    <row r="160" spans="14:16" x14ac:dyDescent="0.3">
      <c r="N160"/>
      <c r="O160"/>
    </row>
    <row r="161" spans="14:15" x14ac:dyDescent="0.3">
      <c r="N161"/>
      <c r="O161"/>
    </row>
    <row r="162" spans="14:15" x14ac:dyDescent="0.3">
      <c r="N162"/>
      <c r="O162"/>
    </row>
    <row r="163" spans="14:15" x14ac:dyDescent="0.3">
      <c r="N163"/>
      <c r="O163"/>
    </row>
    <row r="164" spans="14:15" x14ac:dyDescent="0.3">
      <c r="N164"/>
      <c r="O164"/>
    </row>
    <row r="165" spans="14:15" x14ac:dyDescent="0.3">
      <c r="N165"/>
      <c r="O165"/>
    </row>
    <row r="166" spans="14:15" x14ac:dyDescent="0.3">
      <c r="N166"/>
      <c r="O166"/>
    </row>
    <row r="167" spans="14:15" x14ac:dyDescent="0.3">
      <c r="N167"/>
      <c r="O167"/>
    </row>
    <row r="168" spans="14:15" x14ac:dyDescent="0.3">
      <c r="N168"/>
      <c r="O168"/>
    </row>
    <row r="169" spans="14:15" x14ac:dyDescent="0.3">
      <c r="N169"/>
      <c r="O169"/>
    </row>
    <row r="170" spans="14:15" x14ac:dyDescent="0.3">
      <c r="N170"/>
      <c r="O170"/>
    </row>
    <row r="171" spans="14:15" x14ac:dyDescent="0.3">
      <c r="N171"/>
      <c r="O171"/>
    </row>
    <row r="172" spans="14:15" x14ac:dyDescent="0.3">
      <c r="N172"/>
      <c r="O172"/>
    </row>
    <row r="173" spans="14:15" x14ac:dyDescent="0.3">
      <c r="N173"/>
      <c r="O173"/>
    </row>
    <row r="174" spans="14:15" x14ac:dyDescent="0.3">
      <c r="N174"/>
      <c r="O174"/>
    </row>
    <row r="175" spans="14:15" x14ac:dyDescent="0.3">
      <c r="N175"/>
      <c r="O175"/>
    </row>
    <row r="176" spans="14:15" x14ac:dyDescent="0.3">
      <c r="N176"/>
      <c r="O176"/>
    </row>
    <row r="177" spans="14:15" x14ac:dyDescent="0.3">
      <c r="N177"/>
      <c r="O177"/>
    </row>
    <row r="178" spans="14:15" x14ac:dyDescent="0.3">
      <c r="N178"/>
      <c r="O178"/>
    </row>
    <row r="179" spans="14:15" x14ac:dyDescent="0.3">
      <c r="N179"/>
      <c r="O179"/>
    </row>
    <row r="180" spans="14:15" x14ac:dyDescent="0.3">
      <c r="N180"/>
      <c r="O180"/>
    </row>
    <row r="181" spans="14:15" x14ac:dyDescent="0.3">
      <c r="N181"/>
      <c r="O181"/>
    </row>
    <row r="182" spans="14:15" x14ac:dyDescent="0.3">
      <c r="N182"/>
      <c r="O182"/>
    </row>
    <row r="183" spans="14:15" x14ac:dyDescent="0.3">
      <c r="N183"/>
      <c r="O183"/>
    </row>
    <row r="184" spans="14:15" x14ac:dyDescent="0.3">
      <c r="N184"/>
      <c r="O184"/>
    </row>
    <row r="185" spans="14:15" x14ac:dyDescent="0.3">
      <c r="N185"/>
      <c r="O185"/>
    </row>
    <row r="186" spans="14:15" x14ac:dyDescent="0.3">
      <c r="N186"/>
      <c r="O186"/>
    </row>
    <row r="187" spans="14:15" x14ac:dyDescent="0.3">
      <c r="N187"/>
      <c r="O187"/>
    </row>
    <row r="188" spans="14:15" x14ac:dyDescent="0.3">
      <c r="N188"/>
      <c r="O188"/>
    </row>
    <row r="189" spans="14:15" x14ac:dyDescent="0.3">
      <c r="N189"/>
      <c r="O189"/>
    </row>
    <row r="190" spans="14:15" x14ac:dyDescent="0.3">
      <c r="N190"/>
      <c r="O190"/>
    </row>
    <row r="191" spans="14:15" x14ac:dyDescent="0.3">
      <c r="N191"/>
      <c r="O191"/>
    </row>
    <row r="192" spans="14:15" x14ac:dyDescent="0.3">
      <c r="N192"/>
      <c r="O192"/>
    </row>
    <row r="193" spans="14:15" x14ac:dyDescent="0.3">
      <c r="N193"/>
      <c r="O193"/>
    </row>
    <row r="194" spans="14:15" x14ac:dyDescent="0.3">
      <c r="N194"/>
      <c r="O194"/>
    </row>
    <row r="195" spans="14:15" x14ac:dyDescent="0.3">
      <c r="N195"/>
      <c r="O195"/>
    </row>
    <row r="196" spans="14:15" x14ac:dyDescent="0.3">
      <c r="N196"/>
      <c r="O196"/>
    </row>
    <row r="197" spans="14:15" x14ac:dyDescent="0.3">
      <c r="N197"/>
      <c r="O197"/>
    </row>
    <row r="198" spans="14:15" x14ac:dyDescent="0.3">
      <c r="N198"/>
      <c r="O198"/>
    </row>
    <row r="199" spans="14:15" x14ac:dyDescent="0.3">
      <c r="N199"/>
      <c r="O199"/>
    </row>
    <row r="200" spans="14:15" x14ac:dyDescent="0.3">
      <c r="N200"/>
      <c r="O200"/>
    </row>
    <row r="201" spans="14:15" x14ac:dyDescent="0.3">
      <c r="N201"/>
      <c r="O201"/>
    </row>
    <row r="202" spans="14:15" x14ac:dyDescent="0.3">
      <c r="N202"/>
      <c r="O202"/>
    </row>
    <row r="203" spans="14:15" x14ac:dyDescent="0.3">
      <c r="N203"/>
      <c r="O203"/>
    </row>
    <row r="204" spans="14:15" x14ac:dyDescent="0.3">
      <c r="N204"/>
      <c r="O204"/>
    </row>
    <row r="205" spans="14:15" x14ac:dyDescent="0.3">
      <c r="N205"/>
      <c r="O205"/>
    </row>
    <row r="206" spans="14:15" x14ac:dyDescent="0.3">
      <c r="N206"/>
      <c r="O206"/>
    </row>
    <row r="207" spans="14:15" x14ac:dyDescent="0.3">
      <c r="N207"/>
      <c r="O207"/>
    </row>
    <row r="208" spans="14:15" x14ac:dyDescent="0.3">
      <c r="N208"/>
      <c r="O208"/>
    </row>
    <row r="209" spans="14:15" x14ac:dyDescent="0.3">
      <c r="N209"/>
      <c r="O209"/>
    </row>
    <row r="210" spans="14:15" x14ac:dyDescent="0.3">
      <c r="N210"/>
      <c r="O210"/>
    </row>
    <row r="211" spans="14:15" x14ac:dyDescent="0.3">
      <c r="N211"/>
      <c r="O211"/>
    </row>
    <row r="212" spans="14:15" x14ac:dyDescent="0.3">
      <c r="N212"/>
      <c r="O212"/>
    </row>
    <row r="213" spans="14:15" x14ac:dyDescent="0.3">
      <c r="N213"/>
      <c r="O213"/>
    </row>
    <row r="214" spans="14:15" x14ac:dyDescent="0.3">
      <c r="N214"/>
      <c r="O214"/>
    </row>
    <row r="215" spans="14:15" x14ac:dyDescent="0.3">
      <c r="N215"/>
      <c r="O215"/>
    </row>
    <row r="216" spans="14:15" x14ac:dyDescent="0.3">
      <c r="N216"/>
      <c r="O216"/>
    </row>
    <row r="217" spans="14:15" x14ac:dyDescent="0.3">
      <c r="N217"/>
      <c r="O217"/>
    </row>
    <row r="218" spans="14:15" x14ac:dyDescent="0.3">
      <c r="N218"/>
      <c r="O218"/>
    </row>
    <row r="219" spans="14:15" x14ac:dyDescent="0.3">
      <c r="N219"/>
      <c r="O219"/>
    </row>
    <row r="220" spans="14:15" x14ac:dyDescent="0.3">
      <c r="N220"/>
      <c r="O220"/>
    </row>
    <row r="221" spans="14:15" x14ac:dyDescent="0.3">
      <c r="N221"/>
      <c r="O221"/>
    </row>
    <row r="222" spans="14:15" x14ac:dyDescent="0.3">
      <c r="N222"/>
      <c r="O222"/>
    </row>
    <row r="223" spans="14:15" x14ac:dyDescent="0.3">
      <c r="N223"/>
      <c r="O223"/>
    </row>
    <row r="224" spans="14:15" x14ac:dyDescent="0.3">
      <c r="N224"/>
      <c r="O224"/>
    </row>
    <row r="225" spans="14:15" x14ac:dyDescent="0.3">
      <c r="N225"/>
      <c r="O225"/>
    </row>
    <row r="226" spans="14:15" x14ac:dyDescent="0.3">
      <c r="N226"/>
      <c r="O226"/>
    </row>
    <row r="227" spans="14:15" x14ac:dyDescent="0.3">
      <c r="N227"/>
      <c r="O227"/>
    </row>
    <row r="228" spans="14:15" x14ac:dyDescent="0.3">
      <c r="N228"/>
      <c r="O228"/>
    </row>
    <row r="229" spans="14:15" x14ac:dyDescent="0.3">
      <c r="N229"/>
      <c r="O229"/>
    </row>
    <row r="230" spans="14:15" x14ac:dyDescent="0.3">
      <c r="N230"/>
      <c r="O230"/>
    </row>
    <row r="231" spans="14:15" x14ac:dyDescent="0.3">
      <c r="N231"/>
      <c r="O231"/>
    </row>
    <row r="232" spans="14:15" x14ac:dyDescent="0.3">
      <c r="N232"/>
      <c r="O232"/>
    </row>
    <row r="233" spans="14:15" x14ac:dyDescent="0.3">
      <c r="N233"/>
      <c r="O233"/>
    </row>
    <row r="234" spans="14:15" x14ac:dyDescent="0.3">
      <c r="N234"/>
      <c r="O234"/>
    </row>
    <row r="235" spans="14:15" x14ac:dyDescent="0.3">
      <c r="N235"/>
      <c r="O235"/>
    </row>
    <row r="236" spans="14:15" x14ac:dyDescent="0.3">
      <c r="N236"/>
      <c r="O236"/>
    </row>
    <row r="237" spans="14:15" x14ac:dyDescent="0.3">
      <c r="N237"/>
      <c r="O237"/>
    </row>
    <row r="238" spans="14:15" x14ac:dyDescent="0.3">
      <c r="N238"/>
      <c r="O238"/>
    </row>
    <row r="239" spans="14:15" x14ac:dyDescent="0.3">
      <c r="N239"/>
      <c r="O239"/>
    </row>
    <row r="240" spans="14:15" x14ac:dyDescent="0.3">
      <c r="N240"/>
      <c r="O240"/>
    </row>
    <row r="241" spans="14:15" x14ac:dyDescent="0.3">
      <c r="N241"/>
      <c r="O241"/>
    </row>
    <row r="242" spans="14:15" x14ac:dyDescent="0.3">
      <c r="N242"/>
      <c r="O242"/>
    </row>
    <row r="243" spans="14:15" x14ac:dyDescent="0.3">
      <c r="N243"/>
      <c r="O243"/>
    </row>
    <row r="244" spans="14:15" x14ac:dyDescent="0.3">
      <c r="N244"/>
      <c r="O244"/>
    </row>
    <row r="245" spans="14:15" x14ac:dyDescent="0.3">
      <c r="N245"/>
      <c r="O245"/>
    </row>
    <row r="246" spans="14:15" x14ac:dyDescent="0.3">
      <c r="N246"/>
      <c r="O246"/>
    </row>
    <row r="247" spans="14:15" x14ac:dyDescent="0.3">
      <c r="N247"/>
      <c r="O247"/>
    </row>
    <row r="248" spans="14:15" x14ac:dyDescent="0.3">
      <c r="N248"/>
      <c r="O248"/>
    </row>
    <row r="249" spans="14:15" x14ac:dyDescent="0.3">
      <c r="N249"/>
      <c r="O249"/>
    </row>
    <row r="250" spans="14:15" x14ac:dyDescent="0.3">
      <c r="N250"/>
      <c r="O250"/>
    </row>
    <row r="251" spans="14:15" x14ac:dyDescent="0.3">
      <c r="N251"/>
      <c r="O251"/>
    </row>
    <row r="252" spans="14:15" x14ac:dyDescent="0.3">
      <c r="N252"/>
      <c r="O252"/>
    </row>
    <row r="253" spans="14:15" x14ac:dyDescent="0.3">
      <c r="N253"/>
      <c r="O253"/>
    </row>
    <row r="254" spans="14:15" x14ac:dyDescent="0.3">
      <c r="N254"/>
      <c r="O254"/>
    </row>
    <row r="255" spans="14:15" x14ac:dyDescent="0.3">
      <c r="N255"/>
      <c r="O255"/>
    </row>
    <row r="256" spans="14:15" x14ac:dyDescent="0.3">
      <c r="N256"/>
      <c r="O256"/>
    </row>
  </sheetData>
  <mergeCells count="3">
    <mergeCell ref="A1:Q1"/>
    <mergeCell ref="N9:O9"/>
    <mergeCell ref="H9:I9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0DED-2DFD-42EC-B969-B86E92A28240}">
  <dimension ref="A1:B1"/>
  <sheetViews>
    <sheetView workbookViewId="0"/>
  </sheetViews>
  <sheetFormatPr baseColWidth="10" defaultRowHeight="16.5" x14ac:dyDescent="0.3"/>
  <sheetData>
    <row r="1" spans="1:2" ht="409.5" x14ac:dyDescent="0.3">
      <c r="A1" s="4" t="s">
        <v>12</v>
      </c>
      <c r="B1" s="4" t="s">
        <v>395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DA90A9827D345BDCF65E8CE028A95" ma:contentTypeVersion="2" ma:contentTypeDescription="Create a new document." ma:contentTypeScope="" ma:versionID="34e4bcb7ff78c853149f196d5861583b">
  <xsd:schema xmlns:xsd="http://www.w3.org/2001/XMLSchema" xmlns:xs="http://www.w3.org/2001/XMLSchema" xmlns:p="http://schemas.microsoft.com/office/2006/metadata/properties" xmlns:ns2="c3dc05a8-d25e-4e04-8f34-6597ff08d79e" targetNamespace="http://schemas.microsoft.com/office/2006/metadata/properties" ma:root="true" ma:fieldsID="190a8b2872bc4307767178bf76e077ff" ns2:_="">
    <xsd:import namespace="c3dc05a8-d25e-4e04-8f34-6597ff08d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c05a8-d25e-4e04-8f34-6597ff08d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F54A4-07C3-4155-83F8-AAE6962802A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3dc05a8-d25e-4e04-8f34-6597ff08d7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193627-59D9-4117-82BA-865E7CE5B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c05a8-d25e-4e04-8f34-6597ff08d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C3DC1-3527-47EE-9DB9-345FD539F6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</vt:lpstr>
      <vt:lpstr>Synthèse facturation</vt:lpstr>
      <vt:lpstr>Palmarès client</vt:lpstr>
      <vt:lpstr>Synthèse chargé d affaire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2020-02-04T12:55:14Z</dcterms:created>
  <dcterms:modified xsi:type="dcterms:W3CDTF">2022-02-24T14:34:23Z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0x010100587DA90A9827D345BDCF65E8CE028A95</vt:lpwstr>
  </property>
</Properties>
</file>